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４年度版\"/>
    </mc:Choice>
  </mc:AlternateContent>
  <xr:revisionPtr revIDLastSave="0" documentId="13_ncr:1_{9CA5F645-CD80-47A0-97CA-8A14576D0545}" xr6:coauthVersionLast="47" xr6:coauthVersionMax="47" xr10:uidLastSave="{00000000-0000-0000-0000-000000000000}"/>
  <bookViews>
    <workbookView xWindow="-28920" yWindow="-120" windowWidth="29040" windowHeight="15840" xr2:uid="{54B56745-C649-4B4E-BF71-5C9165F6F374}"/>
  </bookViews>
  <sheets>
    <sheet name="1801" sheetId="1" r:id="rId1"/>
    <sheet name="1802" sheetId="2" r:id="rId2"/>
    <sheet name="1803" sheetId="3" r:id="rId3"/>
    <sheet name="1804" sheetId="4" r:id="rId4"/>
    <sheet name="1805" sheetId="5" r:id="rId5"/>
    <sheet name="1806" sheetId="6" r:id="rId6"/>
    <sheet name="1807" sheetId="7" r:id="rId7"/>
    <sheet name="1808" sheetId="8" r:id="rId8"/>
    <sheet name="1809" sheetId="9" r:id="rId9"/>
    <sheet name="1810" sheetId="10" r:id="rId10"/>
    <sheet name="1811" sheetId="11" r:id="rId11"/>
    <sheet name="1812" sheetId="12" r:id="rId12"/>
    <sheet name="1813" sheetId="13" r:id="rId13"/>
    <sheet name="1814" sheetId="14" r:id="rId14"/>
    <sheet name="1815" sheetId="15" r:id="rId15"/>
    <sheet name="1816" sheetId="16" r:id="rId16"/>
    <sheet name="1817" sheetId="17" r:id="rId17"/>
    <sheet name="1818" sheetId="18" r:id="rId18"/>
    <sheet name="1819" sheetId="19" r:id="rId19"/>
    <sheet name="1820" sheetId="20" r:id="rId20"/>
    <sheet name="1821" sheetId="21" r:id="rId21"/>
    <sheet name="1822" sheetId="22" r:id="rId22"/>
    <sheet name="1823" sheetId="23" r:id="rId23"/>
    <sheet name="1824" sheetId="24" r:id="rId24"/>
    <sheet name="1825" sheetId="25" r:id="rId25"/>
    <sheet name="1826" sheetId="26" r:id="rId26"/>
    <sheet name="1827" sheetId="27" r:id="rId27"/>
    <sheet name="1828" sheetId="28" r:id="rId28"/>
  </sheets>
  <definedNames>
    <definedName name="_233" localSheetId="0">'1801'!$A$1:$AK$48</definedName>
    <definedName name="_xlnm.Print_Area" localSheetId="2">'1803'!$A$1:$X$27</definedName>
    <definedName name="_xlnm.Print_Area" localSheetId="10">'1811'!$A$1:$Q$17</definedName>
    <definedName name="_xlnm.Print_Area" localSheetId="11">'1812'!$A$1:$Q$43</definedName>
    <definedName name="_xlnm.Print_Area" localSheetId="12">'1813'!$1:$1048576</definedName>
    <definedName name="_xlnm.Print_Area" localSheetId="19">'1820'!$A$1:$M$27</definedName>
    <definedName name="_xlnm.Print_Area" localSheetId="20">'1821'!$A$1:$N$29</definedName>
    <definedName name="_xlnm.Print_Area" localSheetId="21">'1822'!$A$1:$I$29</definedName>
    <definedName name="_xlnm.Print_Area" localSheetId="22">'1823'!$A$1:$S$31</definedName>
    <definedName name="_xlnm.Print_Area" localSheetId="25">'1826'!$A$1:$H$65</definedName>
    <definedName name="_xlnm.Print_Area" localSheetId="26">'1827'!$A$1:$D$28</definedName>
    <definedName name="_xlnm.Print_Area" localSheetId="27">'1828'!$A$1:$D$29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24" l="1"/>
  <c r="F24" i="24" s="1"/>
  <c r="F23" i="24"/>
  <c r="D23" i="24"/>
  <c r="D22" i="24"/>
  <c r="F22" i="24" s="1"/>
  <c r="D21" i="24"/>
  <c r="F21" i="24" s="1"/>
  <c r="D20" i="24"/>
  <c r="F20" i="24" s="1"/>
  <c r="D19" i="24"/>
  <c r="F19" i="24" s="1"/>
  <c r="F17" i="24"/>
  <c r="D17" i="24"/>
  <c r="F16" i="24"/>
  <c r="D16" i="24"/>
  <c r="D15" i="24"/>
  <c r="F15" i="24" s="1"/>
  <c r="D14" i="24"/>
  <c r="F14" i="24" s="1"/>
  <c r="D13" i="24"/>
  <c r="F13" i="24" s="1"/>
  <c r="D12" i="24"/>
  <c r="D10" i="24" s="1"/>
  <c r="F10" i="24" s="1"/>
  <c r="E10" i="24"/>
  <c r="C10" i="24"/>
  <c r="B10" i="24"/>
  <c r="J27" i="23"/>
  <c r="D27" i="23"/>
  <c r="S27" i="23" s="1"/>
  <c r="S26" i="23"/>
  <c r="J26" i="23"/>
  <c r="D26" i="23"/>
  <c r="S25" i="23"/>
  <c r="J25" i="23"/>
  <c r="D25" i="23"/>
  <c r="J24" i="23"/>
  <c r="D24" i="23"/>
  <c r="S24" i="23" s="1"/>
  <c r="J23" i="23"/>
  <c r="D23" i="23"/>
  <c r="S23" i="23" s="1"/>
  <c r="S22" i="23"/>
  <c r="J22" i="23"/>
  <c r="D22" i="23"/>
  <c r="S20" i="23"/>
  <c r="J20" i="23"/>
  <c r="D20" i="23"/>
  <c r="J19" i="23"/>
  <c r="D19" i="23"/>
  <c r="S19" i="23" s="1"/>
  <c r="J18" i="23"/>
  <c r="D18" i="23"/>
  <c r="S18" i="23" s="1"/>
  <c r="S17" i="23"/>
  <c r="J17" i="23"/>
  <c r="D17" i="23"/>
  <c r="S16" i="23"/>
  <c r="J16" i="23"/>
  <c r="D16" i="23"/>
  <c r="J15" i="23"/>
  <c r="J13" i="23" s="1"/>
  <c r="D15" i="23"/>
  <c r="S15" i="23" s="1"/>
  <c r="S13" i="23" s="1"/>
  <c r="R13" i="23"/>
  <c r="Q13" i="23"/>
  <c r="P13" i="23"/>
  <c r="O13" i="23"/>
  <c r="N13" i="23"/>
  <c r="M13" i="23"/>
  <c r="L13" i="23"/>
  <c r="K13" i="23"/>
  <c r="I13" i="23"/>
  <c r="H13" i="23"/>
  <c r="G13" i="23"/>
  <c r="F13" i="23"/>
  <c r="E13" i="23"/>
  <c r="D13" i="23"/>
  <c r="E26" i="22"/>
  <c r="E25" i="22"/>
  <c r="E24" i="22"/>
  <c r="E23" i="22"/>
  <c r="E22" i="22"/>
  <c r="E12" i="22" s="1"/>
  <c r="E21" i="22"/>
  <c r="E19" i="22"/>
  <c r="E18" i="22"/>
  <c r="E17" i="22"/>
  <c r="E16" i="22"/>
  <c r="E15" i="22"/>
  <c r="E14" i="22"/>
  <c r="I12" i="22"/>
  <c r="H12" i="22"/>
  <c r="G12" i="22"/>
  <c r="F12" i="22"/>
  <c r="D12" i="22"/>
  <c r="N22" i="21"/>
  <c r="E9" i="21" s="1"/>
  <c r="E11" i="21"/>
  <c r="N10" i="21"/>
  <c r="H24" i="20"/>
  <c r="D24" i="20" s="1"/>
  <c r="L24" i="20" s="1"/>
  <c r="E24" i="20"/>
  <c r="H23" i="20"/>
  <c r="D23" i="20" s="1"/>
  <c r="L23" i="20" s="1"/>
  <c r="E23" i="20"/>
  <c r="H22" i="20"/>
  <c r="E22" i="20"/>
  <c r="D22" i="20"/>
  <c r="L22" i="20" s="1"/>
  <c r="H21" i="20"/>
  <c r="D21" i="20" s="1"/>
  <c r="L21" i="20" s="1"/>
  <c r="E21" i="20"/>
  <c r="H20" i="20"/>
  <c r="D20" i="20" s="1"/>
  <c r="L20" i="20" s="1"/>
  <c r="E20" i="20"/>
  <c r="H19" i="20"/>
  <c r="E19" i="20"/>
  <c r="D19" i="20"/>
  <c r="L19" i="20" s="1"/>
  <c r="H17" i="20"/>
  <c r="D17" i="20" s="1"/>
  <c r="L17" i="20" s="1"/>
  <c r="E17" i="20"/>
  <c r="H16" i="20"/>
  <c r="D16" i="20" s="1"/>
  <c r="L16" i="20" s="1"/>
  <c r="E16" i="20"/>
  <c r="H15" i="20"/>
  <c r="E15" i="20"/>
  <c r="D15" i="20"/>
  <c r="L15" i="20" s="1"/>
  <c r="H14" i="20"/>
  <c r="D14" i="20" s="1"/>
  <c r="L14" i="20" s="1"/>
  <c r="E14" i="20"/>
  <c r="H13" i="20"/>
  <c r="D13" i="20" s="1"/>
  <c r="L13" i="20" s="1"/>
  <c r="E13" i="20"/>
  <c r="H12" i="20"/>
  <c r="H10" i="20" s="1"/>
  <c r="E12" i="20"/>
  <c r="E10" i="20" s="1"/>
  <c r="D12" i="20"/>
  <c r="K10" i="20"/>
  <c r="J10" i="20"/>
  <c r="I10" i="20"/>
  <c r="G10" i="20"/>
  <c r="F10" i="20"/>
  <c r="C10" i="20"/>
  <c r="D25" i="19"/>
  <c r="D24" i="19"/>
  <c r="D23" i="19"/>
  <c r="D22" i="19"/>
  <c r="D21" i="19"/>
  <c r="D20" i="19"/>
  <c r="D18" i="19"/>
  <c r="D17" i="19"/>
  <c r="D16" i="19"/>
  <c r="D15" i="19"/>
  <c r="D14" i="19"/>
  <c r="D13" i="19"/>
  <c r="B8" i="18"/>
  <c r="C25" i="17"/>
  <c r="C24" i="17"/>
  <c r="C23" i="17"/>
  <c r="C22" i="17"/>
  <c r="C21" i="17"/>
  <c r="C20" i="17"/>
  <c r="C18" i="17"/>
  <c r="C17" i="17"/>
  <c r="C16" i="17"/>
  <c r="C15" i="17"/>
  <c r="C14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B8" i="16"/>
  <c r="I16" i="8"/>
  <c r="H16" i="8"/>
  <c r="G16" i="8"/>
  <c r="F16" i="8"/>
  <c r="E16" i="8"/>
  <c r="D16" i="8"/>
  <c r="W14" i="6"/>
  <c r="V14" i="6"/>
  <c r="U14" i="6"/>
  <c r="T14" i="6"/>
  <c r="S14" i="6"/>
  <c r="R14" i="6"/>
  <c r="Q14" i="6"/>
  <c r="P14" i="6"/>
  <c r="O14" i="6"/>
  <c r="N14" i="6"/>
  <c r="M14" i="6"/>
  <c r="L14" i="6"/>
  <c r="AD16" i="5"/>
  <c r="AD13" i="5" s="1"/>
  <c r="AA16" i="5"/>
  <c r="AA13" i="5" s="1"/>
  <c r="X16" i="5"/>
  <c r="U16" i="5"/>
  <c r="R16" i="5"/>
  <c r="R13" i="5" s="1"/>
  <c r="O16" i="5"/>
  <c r="O13" i="5" s="1"/>
  <c r="L16" i="5"/>
  <c r="L13" i="5" s="1"/>
  <c r="AG13" i="5"/>
  <c r="AF13" i="5"/>
  <c r="AE13" i="5"/>
  <c r="AC13" i="5"/>
  <c r="AB13" i="5"/>
  <c r="Z13" i="5"/>
  <c r="Y13" i="5"/>
  <c r="X13" i="5"/>
  <c r="W13" i="5"/>
  <c r="V13" i="5"/>
  <c r="U13" i="5"/>
  <c r="T13" i="5"/>
  <c r="S13" i="5"/>
  <c r="Q13" i="5"/>
  <c r="P13" i="5"/>
  <c r="N13" i="5"/>
  <c r="M13" i="5"/>
  <c r="D13" i="5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F20" i="3"/>
  <c r="F14" i="3" s="1"/>
  <c r="R18" i="3"/>
  <c r="R14" i="3" s="1"/>
  <c r="R15" i="3" s="1"/>
  <c r="O18" i="3"/>
  <c r="O14" i="3" s="1"/>
  <c r="O15" i="3" s="1"/>
  <c r="L18" i="3"/>
  <c r="I18" i="3"/>
  <c r="E18" i="3"/>
  <c r="E14" i="3" s="1"/>
  <c r="E15" i="3" s="1"/>
  <c r="S15" i="3"/>
  <c r="T14" i="3"/>
  <c r="T15" i="3" s="1"/>
  <c r="S14" i="3"/>
  <c r="Q14" i="3"/>
  <c r="Q15" i="3" s="1"/>
  <c r="P14" i="3"/>
  <c r="P15" i="3" s="1"/>
  <c r="N14" i="3"/>
  <c r="N15" i="3" s="1"/>
  <c r="M14" i="3"/>
  <c r="M15" i="3" s="1"/>
  <c r="L14" i="3"/>
  <c r="L15" i="3" s="1"/>
  <c r="K14" i="3"/>
  <c r="K15" i="3" s="1"/>
  <c r="J14" i="3"/>
  <c r="J15" i="3" s="1"/>
  <c r="I14" i="3"/>
  <c r="I15" i="3" s="1"/>
  <c r="H14" i="3"/>
  <c r="G14" i="3"/>
  <c r="AB15" i="2"/>
  <c r="Y15" i="2"/>
  <c r="V15" i="2"/>
  <c r="S15" i="2"/>
  <c r="R15" i="2"/>
  <c r="Q15" i="2"/>
  <c r="P15" i="2"/>
  <c r="N15" i="2"/>
  <c r="E15" i="2"/>
  <c r="AB13" i="2"/>
  <c r="P13" i="2" s="1"/>
  <c r="Y13" i="2"/>
  <c r="V13" i="2"/>
  <c r="S13" i="2"/>
  <c r="R13" i="2"/>
  <c r="Q13" i="2"/>
  <c r="N13" i="2"/>
  <c r="E13" i="2"/>
  <c r="AG58" i="1"/>
  <c r="AD58" i="1"/>
  <c r="AA58" i="1"/>
  <c r="X58" i="1"/>
  <c r="U58" i="1"/>
  <c r="R58" i="1"/>
  <c r="O58" i="1"/>
  <c r="L58" i="1"/>
  <c r="K58" i="1"/>
  <c r="J58" i="1"/>
  <c r="D58" i="1"/>
  <c r="AG56" i="1"/>
  <c r="AD56" i="1"/>
  <c r="AA56" i="1"/>
  <c r="X56" i="1"/>
  <c r="U56" i="1"/>
  <c r="R56" i="1"/>
  <c r="O56" i="1"/>
  <c r="L56" i="1"/>
  <c r="K56" i="1"/>
  <c r="J56" i="1"/>
  <c r="D56" i="1"/>
  <c r="AG54" i="1"/>
  <c r="AD54" i="1"/>
  <c r="AA54" i="1"/>
  <c r="X54" i="1"/>
  <c r="U54" i="1"/>
  <c r="R54" i="1"/>
  <c r="O54" i="1"/>
  <c r="L54" i="1"/>
  <c r="K54" i="1"/>
  <c r="J54" i="1"/>
  <c r="D54" i="1"/>
  <c r="AG52" i="1"/>
  <c r="AA52" i="1"/>
  <c r="X52" i="1"/>
  <c r="U52" i="1"/>
  <c r="R52" i="1"/>
  <c r="O52" i="1"/>
  <c r="L52" i="1"/>
  <c r="D52" i="1"/>
  <c r="AG50" i="1"/>
  <c r="AD50" i="1"/>
  <c r="AA50" i="1"/>
  <c r="X50" i="1"/>
  <c r="U50" i="1"/>
  <c r="R50" i="1"/>
  <c r="O50" i="1"/>
  <c r="I50" i="1" s="1"/>
  <c r="L50" i="1"/>
  <c r="K50" i="1"/>
  <c r="J50" i="1"/>
  <c r="D50" i="1"/>
  <c r="AG48" i="1"/>
  <c r="AD48" i="1"/>
  <c r="AA48" i="1"/>
  <c r="X48" i="1"/>
  <c r="U48" i="1"/>
  <c r="R48" i="1"/>
  <c r="O48" i="1"/>
  <c r="L48" i="1"/>
  <c r="K48" i="1"/>
  <c r="J48" i="1"/>
  <c r="I48" i="1"/>
  <c r="D48" i="1"/>
  <c r="AG46" i="1"/>
  <c r="AD46" i="1"/>
  <c r="AA46" i="1"/>
  <c r="X46" i="1"/>
  <c r="U46" i="1"/>
  <c r="R46" i="1"/>
  <c r="O46" i="1"/>
  <c r="L46" i="1"/>
  <c r="K46" i="1"/>
  <c r="J46" i="1"/>
  <c r="I46" i="1"/>
  <c r="D46" i="1"/>
  <c r="AD44" i="1"/>
  <c r="U44" i="1"/>
  <c r="R44" i="1"/>
  <c r="O44" i="1"/>
  <c r="L44" i="1"/>
  <c r="K44" i="1"/>
  <c r="J44" i="1"/>
  <c r="D44" i="1"/>
  <c r="AG42" i="1"/>
  <c r="AD42" i="1"/>
  <c r="AA42" i="1"/>
  <c r="I42" i="1" s="1"/>
  <c r="X42" i="1"/>
  <c r="U42" i="1"/>
  <c r="R42" i="1"/>
  <c r="O42" i="1"/>
  <c r="L42" i="1"/>
  <c r="K42" i="1"/>
  <c r="J42" i="1"/>
  <c r="D42" i="1"/>
  <c r="AG41" i="1"/>
  <c r="AD41" i="1"/>
  <c r="AA41" i="1"/>
  <c r="X41" i="1"/>
  <c r="U41" i="1"/>
  <c r="R41" i="1"/>
  <c r="O41" i="1"/>
  <c r="L41" i="1"/>
  <c r="K41" i="1"/>
  <c r="J41" i="1"/>
  <c r="D41" i="1"/>
  <c r="AG40" i="1"/>
  <c r="AD40" i="1"/>
  <c r="AA40" i="1"/>
  <c r="X40" i="1"/>
  <c r="U40" i="1"/>
  <c r="R40" i="1"/>
  <c r="O40" i="1"/>
  <c r="L40" i="1"/>
  <c r="K40" i="1"/>
  <c r="J40" i="1"/>
  <c r="D40" i="1"/>
  <c r="AG39" i="1"/>
  <c r="AD39" i="1"/>
  <c r="AA39" i="1"/>
  <c r="X39" i="1"/>
  <c r="U39" i="1"/>
  <c r="R39" i="1"/>
  <c r="O39" i="1"/>
  <c r="L39" i="1"/>
  <c r="K39" i="1"/>
  <c r="J39" i="1"/>
  <c r="D39" i="1"/>
  <c r="AG38" i="1"/>
  <c r="AD38" i="1"/>
  <c r="AA38" i="1"/>
  <c r="X38" i="1"/>
  <c r="U38" i="1"/>
  <c r="R38" i="1"/>
  <c r="O38" i="1"/>
  <c r="L38" i="1"/>
  <c r="K38" i="1"/>
  <c r="J38" i="1"/>
  <c r="D38" i="1"/>
  <c r="AG37" i="1"/>
  <c r="AD37" i="1"/>
  <c r="AA37" i="1"/>
  <c r="X37" i="1"/>
  <c r="U37" i="1"/>
  <c r="R37" i="1"/>
  <c r="O37" i="1"/>
  <c r="L37" i="1"/>
  <c r="K37" i="1"/>
  <c r="J37" i="1"/>
  <c r="D37" i="1"/>
  <c r="AG36" i="1"/>
  <c r="AD36" i="1"/>
  <c r="AA36" i="1"/>
  <c r="X36" i="1"/>
  <c r="U36" i="1"/>
  <c r="R36" i="1"/>
  <c r="O36" i="1"/>
  <c r="L36" i="1"/>
  <c r="K36" i="1"/>
  <c r="J36" i="1"/>
  <c r="D36" i="1"/>
  <c r="AG35" i="1"/>
  <c r="AD35" i="1"/>
  <c r="AA35" i="1"/>
  <c r="X35" i="1"/>
  <c r="U35" i="1"/>
  <c r="R35" i="1"/>
  <c r="O35" i="1"/>
  <c r="L35" i="1"/>
  <c r="K35" i="1"/>
  <c r="J35" i="1"/>
  <c r="D35" i="1"/>
  <c r="AG34" i="1"/>
  <c r="AD34" i="1"/>
  <c r="AA34" i="1"/>
  <c r="X34" i="1"/>
  <c r="U34" i="1"/>
  <c r="R34" i="1"/>
  <c r="O34" i="1"/>
  <c r="L34" i="1"/>
  <c r="K34" i="1"/>
  <c r="J34" i="1"/>
  <c r="D34" i="1"/>
  <c r="AG33" i="1"/>
  <c r="AD33" i="1"/>
  <c r="AA33" i="1"/>
  <c r="X33" i="1"/>
  <c r="U33" i="1"/>
  <c r="R33" i="1"/>
  <c r="O33" i="1"/>
  <c r="L33" i="1"/>
  <c r="K33" i="1"/>
  <c r="J33" i="1"/>
  <c r="D33" i="1"/>
  <c r="AG32" i="1"/>
  <c r="AD32" i="1"/>
  <c r="AA32" i="1"/>
  <c r="X32" i="1"/>
  <c r="U32" i="1"/>
  <c r="R32" i="1"/>
  <c r="O32" i="1"/>
  <c r="L32" i="1"/>
  <c r="K32" i="1"/>
  <c r="J32" i="1"/>
  <c r="D32" i="1"/>
  <c r="AG31" i="1"/>
  <c r="AD31" i="1"/>
  <c r="AA31" i="1"/>
  <c r="X31" i="1"/>
  <c r="U31" i="1"/>
  <c r="R31" i="1"/>
  <c r="O31" i="1"/>
  <c r="L31" i="1"/>
  <c r="K31" i="1"/>
  <c r="J31" i="1"/>
  <c r="D31" i="1"/>
  <c r="AG30" i="1"/>
  <c r="AD30" i="1"/>
  <c r="AA30" i="1"/>
  <c r="I30" i="1" s="1"/>
  <c r="X30" i="1"/>
  <c r="U30" i="1"/>
  <c r="R30" i="1"/>
  <c r="O30" i="1"/>
  <c r="L30" i="1"/>
  <c r="K30" i="1"/>
  <c r="J30" i="1"/>
  <c r="D30" i="1"/>
  <c r="AG29" i="1"/>
  <c r="AD29" i="1"/>
  <c r="AA29" i="1"/>
  <c r="X29" i="1"/>
  <c r="U29" i="1"/>
  <c r="R29" i="1"/>
  <c r="O29" i="1"/>
  <c r="L29" i="1"/>
  <c r="K29" i="1"/>
  <c r="J29" i="1"/>
  <c r="D29" i="1"/>
  <c r="AG28" i="1"/>
  <c r="AD28" i="1"/>
  <c r="AA28" i="1"/>
  <c r="X28" i="1"/>
  <c r="U28" i="1"/>
  <c r="R28" i="1"/>
  <c r="O28" i="1"/>
  <c r="L28" i="1"/>
  <c r="K28" i="1"/>
  <c r="J28" i="1"/>
  <c r="D28" i="1"/>
  <c r="AG27" i="1"/>
  <c r="AG20" i="1" s="1"/>
  <c r="AG17" i="1" s="1"/>
  <c r="AD27" i="1"/>
  <c r="AA27" i="1"/>
  <c r="X27" i="1"/>
  <c r="U27" i="1"/>
  <c r="R27" i="1"/>
  <c r="O27" i="1"/>
  <c r="L27" i="1"/>
  <c r="K27" i="1"/>
  <c r="J27" i="1"/>
  <c r="D27" i="1"/>
  <c r="AG26" i="1"/>
  <c r="AD26" i="1"/>
  <c r="AA26" i="1"/>
  <c r="X26" i="1"/>
  <c r="U26" i="1"/>
  <c r="R26" i="1"/>
  <c r="O26" i="1"/>
  <c r="L26" i="1"/>
  <c r="K26" i="1"/>
  <c r="J26" i="1"/>
  <c r="D26" i="1"/>
  <c r="AG25" i="1"/>
  <c r="AD25" i="1"/>
  <c r="AA25" i="1"/>
  <c r="X25" i="1"/>
  <c r="U25" i="1"/>
  <c r="R25" i="1"/>
  <c r="O25" i="1"/>
  <c r="L25" i="1"/>
  <c r="K25" i="1"/>
  <c r="J25" i="1"/>
  <c r="D25" i="1"/>
  <c r="AG24" i="1"/>
  <c r="AD24" i="1"/>
  <c r="AA24" i="1"/>
  <c r="X24" i="1"/>
  <c r="U24" i="1"/>
  <c r="R24" i="1"/>
  <c r="O24" i="1"/>
  <c r="L24" i="1"/>
  <c r="K24" i="1"/>
  <c r="K20" i="1" s="1"/>
  <c r="K17" i="1" s="1"/>
  <c r="J24" i="1"/>
  <c r="D24" i="1"/>
  <c r="AG23" i="1"/>
  <c r="AD23" i="1"/>
  <c r="AA23" i="1"/>
  <c r="X23" i="1"/>
  <c r="U23" i="1"/>
  <c r="R23" i="1"/>
  <c r="O23" i="1"/>
  <c r="L23" i="1"/>
  <c r="K23" i="1"/>
  <c r="J23" i="1"/>
  <c r="D23" i="1"/>
  <c r="AG22" i="1"/>
  <c r="AD22" i="1"/>
  <c r="AA22" i="1"/>
  <c r="X22" i="1"/>
  <c r="U22" i="1"/>
  <c r="R22" i="1"/>
  <c r="R20" i="1" s="1"/>
  <c r="O22" i="1"/>
  <c r="L22" i="1"/>
  <c r="K22" i="1"/>
  <c r="J22" i="1"/>
  <c r="D22" i="1"/>
  <c r="AG21" i="1"/>
  <c r="AD21" i="1"/>
  <c r="AA21" i="1"/>
  <c r="X21" i="1"/>
  <c r="X20" i="1" s="1"/>
  <c r="X17" i="1" s="1"/>
  <c r="U21" i="1"/>
  <c r="R21" i="1"/>
  <c r="O21" i="1"/>
  <c r="O20" i="1" s="1"/>
  <c r="O17" i="1" s="1"/>
  <c r="L21" i="1"/>
  <c r="L20" i="1" s="1"/>
  <c r="L17" i="1" s="1"/>
  <c r="K21" i="1"/>
  <c r="J21" i="1"/>
  <c r="J20" i="1" s="1"/>
  <c r="J17" i="1" s="1"/>
  <c r="D21" i="1"/>
  <c r="AI20" i="1"/>
  <c r="AI17" i="1" s="1"/>
  <c r="AH20" i="1"/>
  <c r="AH17" i="1" s="1"/>
  <c r="AF20" i="1"/>
  <c r="AE20" i="1"/>
  <c r="AC20" i="1"/>
  <c r="AC17" i="1" s="1"/>
  <c r="AB20" i="1"/>
  <c r="Z20" i="1"/>
  <c r="Z17" i="1" s="1"/>
  <c r="Y20" i="1"/>
  <c r="Y17" i="1" s="1"/>
  <c r="W20" i="1"/>
  <c r="W17" i="1" s="1"/>
  <c r="V20" i="1"/>
  <c r="V17" i="1" s="1"/>
  <c r="U20" i="1"/>
  <c r="U17" i="1" s="1"/>
  <c r="T20" i="1"/>
  <c r="T17" i="1" s="1"/>
  <c r="S20" i="1"/>
  <c r="Q20" i="1"/>
  <c r="P20" i="1"/>
  <c r="P17" i="1" s="1"/>
  <c r="N20" i="1"/>
  <c r="N17" i="1" s="1"/>
  <c r="M20" i="1"/>
  <c r="M17" i="1" s="1"/>
  <c r="F20" i="1"/>
  <c r="F17" i="1" s="1"/>
  <c r="E20" i="1"/>
  <c r="E17" i="1" s="1"/>
  <c r="AF17" i="1"/>
  <c r="AE17" i="1"/>
  <c r="AB17" i="1"/>
  <c r="S17" i="1"/>
  <c r="Q17" i="1"/>
  <c r="H17" i="1"/>
  <c r="G17" i="1"/>
  <c r="F12" i="24" l="1"/>
  <c r="D10" i="20"/>
  <c r="L12" i="20"/>
  <c r="I26" i="1"/>
  <c r="I25" i="1"/>
  <c r="I37" i="1"/>
  <c r="I24" i="1"/>
  <c r="I36" i="1"/>
  <c r="I38" i="1"/>
  <c r="I23" i="1"/>
  <c r="I35" i="1"/>
  <c r="I22" i="1"/>
  <c r="I34" i="1"/>
  <c r="AA20" i="1"/>
  <c r="AA17" i="1" s="1"/>
  <c r="I33" i="1"/>
  <c r="I58" i="1"/>
  <c r="AD20" i="1"/>
  <c r="AD17" i="1" s="1"/>
  <c r="I32" i="1"/>
  <c r="I56" i="1"/>
  <c r="I31" i="1"/>
  <c r="I54" i="1"/>
  <c r="D20" i="1"/>
  <c r="D17" i="1" s="1"/>
  <c r="I29" i="1"/>
  <c r="I41" i="1"/>
  <c r="I28" i="1"/>
  <c r="I40" i="1"/>
  <c r="R17" i="1"/>
  <c r="I27" i="1"/>
  <c r="I39" i="1"/>
  <c r="I21" i="1"/>
  <c r="I20" i="1" l="1"/>
  <c r="I17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8F51554-DF9F-400C-8578-536C2F0E42AC}" name="233" type="6" refreshedVersion="2" background="1" saveData="1">
    <textPr codePage="869" sourceFile="X:\X-HD40GB\編集共有\五反田\統計書テキスト\233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<sst xmlns="http://schemas.openxmlformats.org/spreadsheetml/2006/main" count="1856" uniqueCount="826">
  <si>
    <t>第１８章　　　教　　育　　・　　文　　化　　</t>
    <rPh sb="0" eb="1">
      <t>ダイ</t>
    </rPh>
    <rPh sb="3" eb="4">
      <t>ショウ</t>
    </rPh>
    <phoneticPr fontId="3"/>
  </si>
  <si>
    <t xml:space="preserve">18-3表～18-12表は、毎年5月1日現在で実施される学校基本調査に基づく数値である。 </t>
    <phoneticPr fontId="3"/>
  </si>
  <si>
    <t>教職員数は、本務のみの数値である。</t>
    <phoneticPr fontId="3"/>
  </si>
  <si>
    <t>18-1　大学教職員数 ，学生数　　</t>
    <phoneticPr fontId="3"/>
  </si>
  <si>
    <t>単位：人</t>
    <rPh sb="0" eb="2">
      <t>タンイ</t>
    </rPh>
    <rPh sb="3" eb="4">
      <t>ニン</t>
    </rPh>
    <phoneticPr fontId="3"/>
  </si>
  <si>
    <t>各年５月１日現在</t>
  </si>
  <si>
    <t>年　　次   　・　　　大　　学</t>
    <phoneticPr fontId="3"/>
  </si>
  <si>
    <t>教　　員　　数</t>
  </si>
  <si>
    <t>職　員　数</t>
  </si>
  <si>
    <t>学　　　　　　　　　　　　　　　　　　　　　　生　　　　　　　　　　　　　　　　　　　　　　数</t>
    <phoneticPr fontId="3"/>
  </si>
  <si>
    <t>大　　学　　院</t>
  </si>
  <si>
    <t>専　攻　科   そ　の　他</t>
    <phoneticPr fontId="3"/>
  </si>
  <si>
    <t>総　　　数</t>
  </si>
  <si>
    <t>１　年　次</t>
  </si>
  <si>
    <t>２　年  次　</t>
    <phoneticPr fontId="3"/>
  </si>
  <si>
    <t>３　年　次</t>
  </si>
  <si>
    <t>４　年　次</t>
  </si>
  <si>
    <t>５　年　次</t>
  </si>
  <si>
    <t>６　年　次</t>
  </si>
  <si>
    <t>計</t>
  </si>
  <si>
    <t>男</t>
  </si>
  <si>
    <t>女</t>
  </si>
  <si>
    <t>事務</t>
  </si>
  <si>
    <t>その他</t>
  </si>
  <si>
    <t>平　　成　　　20　　　年</t>
    <phoneticPr fontId="3"/>
  </si>
  <si>
    <t>21　　　年</t>
    <phoneticPr fontId="3"/>
  </si>
  <si>
    <t>22　　　年</t>
    <phoneticPr fontId="3"/>
  </si>
  <si>
    <t>23　　　年</t>
    <phoneticPr fontId="3"/>
  </si>
  <si>
    <t>24　 　年</t>
    <phoneticPr fontId="3"/>
  </si>
  <si>
    <t>熊　 　　　本　 　　　大　 　　　学　（国立大学法人）</t>
    <rPh sb="23" eb="24">
      <t>ダイ</t>
    </rPh>
    <rPh sb="24" eb="25">
      <t>ガク</t>
    </rPh>
    <rPh sb="25" eb="26">
      <t>ホウ</t>
    </rPh>
    <rPh sb="26" eb="27">
      <t>ヒト</t>
    </rPh>
    <phoneticPr fontId="3"/>
  </si>
  <si>
    <t>（１）　学　　　長　　・　副　　　学　　　長</t>
  </si>
  <si>
    <t>-</t>
    <phoneticPr fontId="3"/>
  </si>
  <si>
    <t>（２）　文　　　　　　　　　　学　　　　　　　　　　部</t>
  </si>
  <si>
    <t>（３）　教　　　　　　育　　　　　　学　　　　　　部</t>
  </si>
  <si>
    <t>（４）　法　　　　　　　　　　学　　　　　　　　　　部</t>
  </si>
  <si>
    <t>（５）　理　　　　　　　　　　学　　　　　　　　　　部</t>
  </si>
  <si>
    <t>（６）　医　　　　　　　　　　学　　　　　　　　　　部</t>
  </si>
  <si>
    <t>　　　　　　医　　　　　　　　学　　　　　　　　科</t>
  </si>
  <si>
    <t>　　　　　　保　　　　　健　　　　　学　　　　　科</t>
  </si>
  <si>
    <t>（７）　薬　　　　　　　　　　学　　　　　　　　　　部</t>
  </si>
  <si>
    <t>（８）　工　　　　　　　　　　学　　　　　　　　　　部</t>
  </si>
  <si>
    <t>（９）   大   学   院   教   育   学   研   究   科</t>
  </si>
  <si>
    <t>（１０）大 学 院 社 会 文 化 科 学 研  究  科</t>
  </si>
  <si>
    <t>（１１）大　学　院　自　然　科　学　研　究　科</t>
  </si>
  <si>
    <t>（１２）大　学　院　生　命　科　学　研　究　部</t>
  </si>
  <si>
    <t>（１３）大   学   院    医    学    教     育    部</t>
  </si>
  <si>
    <t>（１４）大   学   院    保   健   学   教   育    部</t>
  </si>
  <si>
    <t>（１５）大   学   院    薬     学     教    育    部</t>
  </si>
  <si>
    <t>（１６）大　学　院　法　曹　養　成　研　究　科</t>
  </si>
  <si>
    <t>（１７）医　　学　　部　　附　　属　　病　　院</t>
  </si>
  <si>
    <t>（１８）附　　　　属　　　　図　　　　書　　　　館</t>
  </si>
  <si>
    <t>（１９）そ　　　　　　　　の　　　　　　　　他</t>
  </si>
  <si>
    <t>（２０）保　　　健　　　セ　　　ン　　　タ　　　ー</t>
  </si>
  <si>
    <t>熊 　本 　県 　立　　大 　学　（公立大学法人）</t>
    <rPh sb="18" eb="19">
      <t>コウ</t>
    </rPh>
    <rPh sb="20" eb="22">
      <t>ダイガク</t>
    </rPh>
    <rPh sb="22" eb="24">
      <t>ホウジン</t>
    </rPh>
    <phoneticPr fontId="3"/>
  </si>
  <si>
    <t>熊 　本 　学 　園 　大 　学 　（一部）　（私立）</t>
    <rPh sb="19" eb="20">
      <t>１</t>
    </rPh>
    <phoneticPr fontId="3"/>
  </si>
  <si>
    <t>　 　　　　　〃 　 　 　 　　　　　（二部）　（私立）</t>
    <rPh sb="21" eb="22">
      <t>２</t>
    </rPh>
    <phoneticPr fontId="3"/>
  </si>
  <si>
    <t>崇　　　　　　城　　　　　　大　　　　　　学　（私立）</t>
    <phoneticPr fontId="3"/>
  </si>
  <si>
    <t>東　　海　　大　　学　（九州キャンパス）　（私立）</t>
    <rPh sb="12" eb="14">
      <t>キュウシュウ</t>
    </rPh>
    <phoneticPr fontId="3"/>
  </si>
  <si>
    <t>尚　　　　　絅　　　　　大　　　　　学　（私立）</t>
    <phoneticPr fontId="3"/>
  </si>
  <si>
    <t>九　州　ル　ー　テ　ル　学　院　大　学　（私立）</t>
    <phoneticPr fontId="3"/>
  </si>
  <si>
    <t>熊　本　保　健　科　学　大　学　（私立）</t>
    <phoneticPr fontId="3"/>
  </si>
  <si>
    <t>※</t>
    <phoneticPr fontId="3"/>
  </si>
  <si>
    <t>熊本大学については、平成22年10月事務組織改変により事務局が廃止された。このため職員数は合計のみを記載している。また学長、副学長は、一項目として記載した。</t>
    <rPh sb="0" eb="2">
      <t>クマモト</t>
    </rPh>
    <rPh sb="2" eb="4">
      <t>ダイガク</t>
    </rPh>
    <rPh sb="10" eb="12">
      <t>ヘイセイ</t>
    </rPh>
    <rPh sb="14" eb="15">
      <t>ネン</t>
    </rPh>
    <rPh sb="17" eb="18">
      <t>ガツ</t>
    </rPh>
    <rPh sb="18" eb="20">
      <t>ジム</t>
    </rPh>
    <rPh sb="20" eb="22">
      <t>ソシキ</t>
    </rPh>
    <rPh sb="22" eb="24">
      <t>カイヘン</t>
    </rPh>
    <rPh sb="27" eb="30">
      <t>ジムキョク</t>
    </rPh>
    <rPh sb="31" eb="33">
      <t>ハイシ</t>
    </rPh>
    <rPh sb="41" eb="43">
      <t>ショクイン</t>
    </rPh>
    <rPh sb="43" eb="44">
      <t>スウ</t>
    </rPh>
    <rPh sb="45" eb="47">
      <t>ゴウケイ</t>
    </rPh>
    <rPh sb="50" eb="52">
      <t>キサイ</t>
    </rPh>
    <rPh sb="59" eb="61">
      <t>ガクチョウ</t>
    </rPh>
    <rPh sb="62" eb="65">
      <t>フクガクチョウ</t>
    </rPh>
    <rPh sb="67" eb="68">
      <t>１</t>
    </rPh>
    <rPh sb="68" eb="70">
      <t>コウモク</t>
    </rPh>
    <rPh sb="73" eb="75">
      <t>キサイ</t>
    </rPh>
    <phoneticPr fontId="3"/>
  </si>
  <si>
    <t>医学部は医学科（6年課程）、保健学科（4年課程）と内訳項目も記載した。</t>
    <rPh sb="0" eb="2">
      <t>イガク</t>
    </rPh>
    <rPh sb="2" eb="3">
      <t>ブ</t>
    </rPh>
    <rPh sb="4" eb="6">
      <t>イガク</t>
    </rPh>
    <rPh sb="6" eb="7">
      <t>カ</t>
    </rPh>
    <rPh sb="9" eb="10">
      <t>ネン</t>
    </rPh>
    <rPh sb="10" eb="12">
      <t>カテイ</t>
    </rPh>
    <rPh sb="14" eb="16">
      <t>ホケン</t>
    </rPh>
    <rPh sb="16" eb="18">
      <t>ガッカ</t>
    </rPh>
    <rPh sb="20" eb="21">
      <t>ネン</t>
    </rPh>
    <rPh sb="21" eb="23">
      <t>カテイ</t>
    </rPh>
    <rPh sb="25" eb="27">
      <t>ウチワケ</t>
    </rPh>
    <rPh sb="27" eb="29">
      <t>コウモク</t>
    </rPh>
    <rPh sb="30" eb="32">
      <t>キサイ</t>
    </rPh>
    <phoneticPr fontId="3"/>
  </si>
  <si>
    <t>平成21年度版まで記載していた医学薬学研究部は、平成22年1月に医学部保健学科の教員を組み入れ、新たに生命科学研究部（教員の研究組織）として発足した。</t>
    <rPh sb="0" eb="2">
      <t>ヘイセイ</t>
    </rPh>
    <rPh sb="4" eb="6">
      <t>ネンド</t>
    </rPh>
    <rPh sb="6" eb="7">
      <t>ハン</t>
    </rPh>
    <rPh sb="9" eb="11">
      <t>キサイ</t>
    </rPh>
    <rPh sb="15" eb="17">
      <t>イガク</t>
    </rPh>
    <rPh sb="17" eb="18">
      <t>ヤク</t>
    </rPh>
    <rPh sb="18" eb="19">
      <t>マナ</t>
    </rPh>
    <rPh sb="19" eb="21">
      <t>ケンキュウ</t>
    </rPh>
    <rPh sb="21" eb="22">
      <t>ブ</t>
    </rPh>
    <rPh sb="24" eb="26">
      <t>ヘイセイ</t>
    </rPh>
    <rPh sb="28" eb="29">
      <t>ネン</t>
    </rPh>
    <rPh sb="30" eb="31">
      <t>ガツ</t>
    </rPh>
    <rPh sb="32" eb="34">
      <t>イガク</t>
    </rPh>
    <rPh sb="34" eb="35">
      <t>ブ</t>
    </rPh>
    <rPh sb="35" eb="37">
      <t>ホケン</t>
    </rPh>
    <rPh sb="37" eb="39">
      <t>ガッカ</t>
    </rPh>
    <rPh sb="40" eb="42">
      <t>キョウイン</t>
    </rPh>
    <rPh sb="43" eb="44">
      <t>ク</t>
    </rPh>
    <rPh sb="45" eb="46">
      <t>イ</t>
    </rPh>
    <rPh sb="48" eb="49">
      <t>アラ</t>
    </rPh>
    <rPh sb="51" eb="53">
      <t>セイメイ</t>
    </rPh>
    <rPh sb="53" eb="55">
      <t>カガク</t>
    </rPh>
    <rPh sb="55" eb="57">
      <t>ケンキュウ</t>
    </rPh>
    <rPh sb="57" eb="58">
      <t>ブ</t>
    </rPh>
    <rPh sb="59" eb="61">
      <t>キョウイン</t>
    </rPh>
    <rPh sb="62" eb="64">
      <t>ケンキュウ</t>
    </rPh>
    <rPh sb="64" eb="66">
      <t>ソシキ</t>
    </rPh>
    <rPh sb="70" eb="72">
      <t>ホッソク</t>
    </rPh>
    <phoneticPr fontId="3"/>
  </si>
  <si>
    <t>※</t>
  </si>
  <si>
    <t>東海大学と九州東海大学は平成20年4月1日に統合した(九州東海大学は、平成22年9月16日付廃止）。東海大学（九州キャンパス）として掲載した（熊本キャンパス～熊本市～と阿蘇キャンパス～阿蘇郡南阿蘇村～がある）。</t>
  </si>
  <si>
    <t>資料　各大学</t>
  </si>
  <si>
    <t>18-2　短期大学教職員数 ，学生数</t>
    <phoneticPr fontId="13"/>
  </si>
  <si>
    <t>単位：人</t>
    <rPh sb="0" eb="2">
      <t>タンイ</t>
    </rPh>
    <rPh sb="3" eb="4">
      <t>ニン</t>
    </rPh>
    <phoneticPr fontId="13"/>
  </si>
  <si>
    <t>年　　次</t>
  </si>
  <si>
    <t>教員数</t>
  </si>
  <si>
    <t>職員数</t>
  </si>
  <si>
    <t>学                    生                    数</t>
  </si>
  <si>
    <t>総             数</t>
  </si>
  <si>
    <t>昼　　間　　部</t>
  </si>
  <si>
    <t>専 攻 科</t>
  </si>
  <si>
    <t>学　　校</t>
    <rPh sb="0" eb="1">
      <t>ガク</t>
    </rPh>
    <rPh sb="3" eb="4">
      <t>コウ</t>
    </rPh>
    <phoneticPr fontId="13"/>
  </si>
  <si>
    <t>昼間部総数</t>
  </si>
  <si>
    <t>専攻科研究生</t>
    <rPh sb="0" eb="2">
      <t>センコウ</t>
    </rPh>
    <rPh sb="2" eb="3">
      <t>カ</t>
    </rPh>
    <rPh sb="3" eb="6">
      <t>ケンキュウセイ</t>
    </rPh>
    <phoneticPr fontId="13"/>
  </si>
  <si>
    <t>1　年</t>
  </si>
  <si>
    <t>２　年</t>
  </si>
  <si>
    <t>３　年</t>
  </si>
  <si>
    <t>研 究 生</t>
  </si>
  <si>
    <t>平成</t>
    <rPh sb="0" eb="2">
      <t>ヘイセイ</t>
    </rPh>
    <phoneticPr fontId="13"/>
  </si>
  <si>
    <t>20年</t>
    <rPh sb="2" eb="3">
      <t>ネン</t>
    </rPh>
    <phoneticPr fontId="13"/>
  </si>
  <si>
    <t>-</t>
  </si>
  <si>
    <t>21年</t>
    <rPh sb="2" eb="3">
      <t>ネン</t>
    </rPh>
    <phoneticPr fontId="13"/>
  </si>
  <si>
    <t>22年</t>
    <rPh sb="2" eb="3">
      <t>ネン</t>
    </rPh>
    <phoneticPr fontId="13"/>
  </si>
  <si>
    <t>23年</t>
    <rPh sb="2" eb="3">
      <t>ネン</t>
    </rPh>
    <phoneticPr fontId="13"/>
  </si>
  <si>
    <t>24年</t>
    <rPh sb="2" eb="3">
      <t>ネン</t>
    </rPh>
    <phoneticPr fontId="13"/>
  </si>
  <si>
    <t>尚絅大学短期大学部（私立）</t>
    <rPh sb="6" eb="8">
      <t>ダイガク</t>
    </rPh>
    <rPh sb="8" eb="9">
      <t>ブ</t>
    </rPh>
    <rPh sb="10" eb="12">
      <t>ワタクシリツ</t>
    </rPh>
    <phoneticPr fontId="13"/>
  </si>
  <si>
    <t>※教員数には非常勤講師を含む。</t>
    <rPh sb="1" eb="3">
      <t>キョウイン</t>
    </rPh>
    <rPh sb="3" eb="4">
      <t>スウ</t>
    </rPh>
    <rPh sb="6" eb="9">
      <t>ヒジョウキン</t>
    </rPh>
    <rPh sb="9" eb="11">
      <t>コウシ</t>
    </rPh>
    <rPh sb="12" eb="13">
      <t>フク</t>
    </rPh>
    <phoneticPr fontId="13"/>
  </si>
  <si>
    <t>※平成20年度から専攻科の学生募集停止。</t>
    <rPh sb="1" eb="3">
      <t>ヘイセイ</t>
    </rPh>
    <rPh sb="5" eb="7">
      <t>ネンド</t>
    </rPh>
    <rPh sb="9" eb="11">
      <t>センコウ</t>
    </rPh>
    <rPh sb="11" eb="12">
      <t>カ</t>
    </rPh>
    <rPh sb="13" eb="15">
      <t>ガクセイ</t>
    </rPh>
    <rPh sb="15" eb="17">
      <t>ボシュウ</t>
    </rPh>
    <rPh sb="17" eb="19">
      <t>テイシ</t>
    </rPh>
    <phoneticPr fontId="13"/>
  </si>
  <si>
    <t>資料　尚絅大学短期大学部</t>
    <rPh sb="3" eb="5">
      <t>ショウケイ</t>
    </rPh>
    <rPh sb="5" eb="7">
      <t>ダイガク</t>
    </rPh>
    <rPh sb="9" eb="11">
      <t>ダイガク</t>
    </rPh>
    <rPh sb="11" eb="12">
      <t>ブ</t>
    </rPh>
    <phoneticPr fontId="13"/>
  </si>
  <si>
    <t>18-3　高等学校教職員数 ，生徒数</t>
    <phoneticPr fontId="20"/>
  </si>
  <si>
    <t>年　次</t>
  </si>
  <si>
    <t>学校数</t>
  </si>
  <si>
    <t>教員数（本務者）</t>
  </si>
  <si>
    <t>職員数</t>
    <phoneticPr fontId="20"/>
  </si>
  <si>
    <t>生　徒　数</t>
    <rPh sb="0" eb="1">
      <t>ショウ</t>
    </rPh>
    <rPh sb="2" eb="3">
      <t>ト</t>
    </rPh>
    <rPh sb="4" eb="5">
      <t>スウ</t>
    </rPh>
    <phoneticPr fontId="20"/>
  </si>
  <si>
    <t>総　数</t>
    <rPh sb="0" eb="1">
      <t>フサ</t>
    </rPh>
    <rPh sb="2" eb="3">
      <t>カズ</t>
    </rPh>
    <phoneticPr fontId="20"/>
  </si>
  <si>
    <t>１　年</t>
    <phoneticPr fontId="20"/>
  </si>
  <si>
    <t>２　年</t>
    <phoneticPr fontId="20"/>
  </si>
  <si>
    <t>３　年</t>
    <phoneticPr fontId="20"/>
  </si>
  <si>
    <t>４　年</t>
    <phoneticPr fontId="20"/>
  </si>
  <si>
    <t>専攻科</t>
    <rPh sb="0" eb="2">
      <t>センコウ</t>
    </rPh>
    <rPh sb="2" eb="3">
      <t>カ</t>
    </rPh>
    <phoneticPr fontId="20"/>
  </si>
  <si>
    <t>計</t>
    <rPh sb="0" eb="1">
      <t>ケイ</t>
    </rPh>
    <phoneticPr fontId="20"/>
  </si>
  <si>
    <t>女</t>
    <rPh sb="0" eb="1">
      <t>オンナ</t>
    </rPh>
    <phoneticPr fontId="20"/>
  </si>
  <si>
    <t>平成</t>
    <rPh sb="0" eb="2">
      <t>ヘイセイ</t>
    </rPh>
    <phoneticPr fontId="20"/>
  </si>
  <si>
    <t>20年</t>
    <phoneticPr fontId="20"/>
  </si>
  <si>
    <t>21年</t>
    <phoneticPr fontId="20"/>
  </si>
  <si>
    <t>22年</t>
    <phoneticPr fontId="20"/>
  </si>
  <si>
    <t>23年</t>
    <phoneticPr fontId="20"/>
  </si>
  <si>
    <t>24年</t>
    <phoneticPr fontId="20"/>
  </si>
  <si>
    <t>県　　立　</t>
    <phoneticPr fontId="20"/>
  </si>
  <si>
    <t>　全日制</t>
    <rPh sb="1" eb="2">
      <t>ゼン</t>
    </rPh>
    <rPh sb="2" eb="3">
      <t>ヒ</t>
    </rPh>
    <rPh sb="3" eb="4">
      <t>セイ</t>
    </rPh>
    <phoneticPr fontId="20"/>
  </si>
  <si>
    <t>　定時制</t>
    <rPh sb="1" eb="3">
      <t>テイジ</t>
    </rPh>
    <rPh sb="3" eb="4">
      <t>セイ</t>
    </rPh>
    <phoneticPr fontId="20"/>
  </si>
  <si>
    <t>市　　立</t>
  </si>
  <si>
    <t>私　　立</t>
  </si>
  <si>
    <t>(通信制)</t>
    <phoneticPr fontId="20"/>
  </si>
  <si>
    <t>注</t>
    <rPh sb="0" eb="1">
      <t>チュウ</t>
    </rPh>
    <phoneticPr fontId="20"/>
  </si>
  <si>
    <t>15～17歳</t>
    <phoneticPr fontId="20"/>
  </si>
  <si>
    <t>18・19歳</t>
  </si>
  <si>
    <t>20～24歳</t>
  </si>
  <si>
    <t>25～29歳</t>
  </si>
  <si>
    <t>30～39歳</t>
  </si>
  <si>
    <t>40歳以上</t>
  </si>
  <si>
    <t>※県立の定時制は全日制と併置である。市立、私立は全日制の数値である。</t>
    <rPh sb="1" eb="3">
      <t>ケンリツ</t>
    </rPh>
    <rPh sb="8" eb="9">
      <t>ゼン</t>
    </rPh>
    <rPh sb="9" eb="10">
      <t>ヒ</t>
    </rPh>
    <rPh sb="10" eb="11">
      <t>セイ</t>
    </rPh>
    <rPh sb="12" eb="14">
      <t>ヘイチ</t>
    </rPh>
    <rPh sb="18" eb="19">
      <t>シ</t>
    </rPh>
    <rPh sb="19" eb="20">
      <t>リツ</t>
    </rPh>
    <rPh sb="21" eb="23">
      <t>シリツ</t>
    </rPh>
    <rPh sb="24" eb="25">
      <t>ゼン</t>
    </rPh>
    <rPh sb="25" eb="26">
      <t>ヒ</t>
    </rPh>
    <rPh sb="26" eb="27">
      <t>セイ</t>
    </rPh>
    <rPh sb="28" eb="30">
      <t>スウチ</t>
    </rPh>
    <phoneticPr fontId="20"/>
  </si>
  <si>
    <t>注　通信制は別掲で、県内全体の数値である。学校数は独立校3、併置校は1、協力校は7である。また、年齢別生徒数は男女の計である。</t>
    <rPh sb="0" eb="1">
      <t>チュウ</t>
    </rPh>
    <phoneticPr fontId="20"/>
  </si>
  <si>
    <t>資料　県統計調査課、市教育委員会</t>
    <rPh sb="10" eb="11">
      <t>シ</t>
    </rPh>
    <rPh sb="11" eb="13">
      <t>キョウイク</t>
    </rPh>
    <rPh sb="13" eb="16">
      <t>イインカイ</t>
    </rPh>
    <phoneticPr fontId="20"/>
  </si>
  <si>
    <t>通信制　男</t>
    <rPh sb="0" eb="3">
      <t>ツウシンセイ</t>
    </rPh>
    <rPh sb="4" eb="5">
      <t>オトコ</t>
    </rPh>
    <phoneticPr fontId="20"/>
  </si>
  <si>
    <t>18-4　中学校教職員数 , 生徒数</t>
    <rPh sb="5" eb="8">
      <t>チュウガッコウ</t>
    </rPh>
    <rPh sb="8" eb="9">
      <t>キョウ</t>
    </rPh>
    <rPh sb="9" eb="11">
      <t>ショクイン</t>
    </rPh>
    <rPh sb="11" eb="12">
      <t>スウ</t>
    </rPh>
    <rPh sb="15" eb="18">
      <t>セイトスウ</t>
    </rPh>
    <phoneticPr fontId="25"/>
  </si>
  <si>
    <t>学　校　数</t>
  </si>
  <si>
    <t>教　員　数</t>
  </si>
  <si>
    <t>学級数</t>
  </si>
  <si>
    <t>生　　　徒　　　数</t>
  </si>
  <si>
    <t>国立</t>
  </si>
  <si>
    <t>市立</t>
  </si>
  <si>
    <t>私立</t>
  </si>
  <si>
    <t>総　数</t>
  </si>
  <si>
    <t>１　年</t>
  </si>
  <si>
    <t>平成</t>
    <rPh sb="0" eb="2">
      <t>ヘイセイ</t>
    </rPh>
    <phoneticPr fontId="25"/>
  </si>
  <si>
    <t>20年</t>
    <phoneticPr fontId="25"/>
  </si>
  <si>
    <t>21年</t>
    <phoneticPr fontId="25"/>
  </si>
  <si>
    <t>22年</t>
    <phoneticPr fontId="25"/>
  </si>
  <si>
    <t>23年</t>
    <phoneticPr fontId="25"/>
  </si>
  <si>
    <t>24年</t>
    <phoneticPr fontId="25"/>
  </si>
  <si>
    <t>国　　立</t>
    <phoneticPr fontId="25"/>
  </si>
  <si>
    <t>資料　県統計調査課</t>
  </si>
  <si>
    <t>18-5　小学校教職員数 , 児童数</t>
    <rPh sb="15" eb="17">
      <t>ジドウ</t>
    </rPh>
    <phoneticPr fontId="26"/>
  </si>
  <si>
    <t>各年５月1日現在</t>
  </si>
  <si>
    <t>児                    童                    数</t>
  </si>
  <si>
    <t>総　　数</t>
  </si>
  <si>
    <t>１　　年</t>
  </si>
  <si>
    <t>２　　年</t>
  </si>
  <si>
    <t>３　　年</t>
  </si>
  <si>
    <t>４　　年</t>
  </si>
  <si>
    <t>５　年</t>
  </si>
  <si>
    <t>６　　年</t>
  </si>
  <si>
    <t>81条の学級児童数　（再掲）</t>
    <rPh sb="6" eb="8">
      <t>ジドウ</t>
    </rPh>
    <rPh sb="8" eb="9">
      <t>スウ</t>
    </rPh>
    <rPh sb="11" eb="12">
      <t>サイ</t>
    </rPh>
    <rPh sb="12" eb="13">
      <t>ケイ</t>
    </rPh>
    <phoneticPr fontId="26"/>
  </si>
  <si>
    <t>20年</t>
    <phoneticPr fontId="26"/>
  </si>
  <si>
    <t>21年</t>
    <phoneticPr fontId="26"/>
  </si>
  <si>
    <t>22年</t>
    <phoneticPr fontId="26"/>
  </si>
  <si>
    <t>23年</t>
    <phoneticPr fontId="26"/>
  </si>
  <si>
    <t>24年</t>
    <phoneticPr fontId="26"/>
  </si>
  <si>
    <t>国　　立</t>
    <phoneticPr fontId="26"/>
  </si>
  <si>
    <t>市　　立</t>
    <phoneticPr fontId="26"/>
  </si>
  <si>
    <t>資料　県統計調査課、市教育委員会</t>
    <rPh sb="10" eb="11">
      <t>シ</t>
    </rPh>
    <rPh sb="11" eb="13">
      <t>キョウイク</t>
    </rPh>
    <rPh sb="13" eb="16">
      <t>イインカイ</t>
    </rPh>
    <phoneticPr fontId="26"/>
  </si>
  <si>
    <t>18-6　幼稚園教職員数 ，幼児数</t>
    <phoneticPr fontId="20"/>
  </si>
  <si>
    <t>各年5月1日現在</t>
    <phoneticPr fontId="20"/>
  </si>
  <si>
    <t>施　設　数</t>
  </si>
  <si>
    <t>幼　　児　　数</t>
  </si>
  <si>
    <t>総 計</t>
  </si>
  <si>
    <t>国 立</t>
  </si>
  <si>
    <t>市 立</t>
  </si>
  <si>
    <t>私 立</t>
  </si>
  <si>
    <t>３　歳　児</t>
  </si>
  <si>
    <t>４　歳　児</t>
  </si>
  <si>
    <t>５　歳　児</t>
  </si>
  <si>
    <t>国　　立</t>
  </si>
  <si>
    <t>資料　県統計調査課、市統計課、市教育委員会、市保育幼稚園課</t>
    <rPh sb="10" eb="11">
      <t>シ</t>
    </rPh>
    <rPh sb="11" eb="13">
      <t>トウケイ</t>
    </rPh>
    <rPh sb="13" eb="14">
      <t>カ</t>
    </rPh>
    <rPh sb="15" eb="16">
      <t>シ</t>
    </rPh>
    <rPh sb="16" eb="18">
      <t>キョウイク</t>
    </rPh>
    <rPh sb="18" eb="21">
      <t>イインカイ</t>
    </rPh>
    <rPh sb="22" eb="23">
      <t>シ</t>
    </rPh>
    <rPh sb="23" eb="25">
      <t>ホイク</t>
    </rPh>
    <rPh sb="25" eb="28">
      <t>ヨウチエン</t>
    </rPh>
    <rPh sb="28" eb="29">
      <t>カ</t>
    </rPh>
    <phoneticPr fontId="20"/>
  </si>
  <si>
    <t>18-7　特別支援学校教員数 , 在学者数</t>
    <rPh sb="5" eb="7">
      <t>トクベツ</t>
    </rPh>
    <rPh sb="7" eb="9">
      <t>シエン</t>
    </rPh>
    <rPh sb="9" eb="11">
      <t>ガッコウ</t>
    </rPh>
    <rPh sb="11" eb="13">
      <t>キョウイン</t>
    </rPh>
    <rPh sb="13" eb="14">
      <t>スウ</t>
    </rPh>
    <rPh sb="17" eb="19">
      <t>ザイガク</t>
    </rPh>
    <rPh sb="19" eb="20">
      <t>シャ</t>
    </rPh>
    <rPh sb="20" eb="21">
      <t>カズ</t>
    </rPh>
    <phoneticPr fontId="3"/>
  </si>
  <si>
    <t>各年5月1日現在</t>
    <rPh sb="0" eb="2">
      <t>カクトシ</t>
    </rPh>
    <rPh sb="3" eb="4">
      <t>ツキ</t>
    </rPh>
    <rPh sb="5" eb="6">
      <t>ヒ</t>
    </rPh>
    <rPh sb="6" eb="8">
      <t>ゲンザイ</t>
    </rPh>
    <phoneticPr fontId="3"/>
  </si>
  <si>
    <t>年　　次</t>
    <rPh sb="0" eb="1">
      <t>トシ</t>
    </rPh>
    <rPh sb="3" eb="4">
      <t>ツギ</t>
    </rPh>
    <phoneticPr fontId="3"/>
  </si>
  <si>
    <t>学校数</t>
    <rPh sb="1" eb="2">
      <t>コウ</t>
    </rPh>
    <phoneticPr fontId="3"/>
  </si>
  <si>
    <t>在学者数</t>
    <rPh sb="0" eb="2">
      <t>ザイガク</t>
    </rPh>
    <rPh sb="2" eb="3">
      <t>シャ</t>
    </rPh>
    <rPh sb="3" eb="4">
      <t>スウ</t>
    </rPh>
    <phoneticPr fontId="3"/>
  </si>
  <si>
    <t>平成　22年</t>
    <rPh sb="0" eb="1">
      <t>ヒラ</t>
    </rPh>
    <rPh sb="1" eb="2">
      <t>シゲル</t>
    </rPh>
    <rPh sb="5" eb="6">
      <t>ネン</t>
    </rPh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</si>
  <si>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</si>
  <si>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</si>
  <si>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※学校教育法の一部改正に伴い、平成19年4月1日より「盲学校、聾学校、養護学校」が</t>
    <rPh sb="21" eb="22">
      <t>ガツ</t>
    </rPh>
    <rPh sb="23" eb="24">
      <t>ヒ</t>
    </rPh>
    <rPh sb="27" eb="28">
      <t>モウ</t>
    </rPh>
    <rPh sb="28" eb="30">
      <t>ガッコウ</t>
    </rPh>
    <rPh sb="31" eb="32">
      <t>ロウ</t>
    </rPh>
    <rPh sb="32" eb="34">
      <t>ガッコウ</t>
    </rPh>
    <rPh sb="35" eb="37">
      <t>ヨウゴ</t>
    </rPh>
    <rPh sb="37" eb="39">
      <t>ガッコウ</t>
    </rPh>
    <phoneticPr fontId="3"/>
  </si>
  <si>
    <t>　「特別支援学校」に一本化された。</t>
    <phoneticPr fontId="3"/>
  </si>
  <si>
    <t>18-8　専修学校教職員数 ，生徒数</t>
    <phoneticPr fontId="20"/>
  </si>
  <si>
    <t xml:space="preserve">学 校 数 </t>
  </si>
  <si>
    <t>教 員 数</t>
  </si>
  <si>
    <t>職 員 数</t>
  </si>
  <si>
    <t>生　　徒　　数</t>
  </si>
  <si>
    <t xml:space="preserve"> </t>
    <phoneticPr fontId="20"/>
  </si>
  <si>
    <t>県　　立</t>
    <rPh sb="0" eb="1">
      <t>ケン</t>
    </rPh>
    <phoneticPr fontId="30"/>
  </si>
  <si>
    <t>　</t>
    <phoneticPr fontId="20"/>
  </si>
  <si>
    <t>18-9　各種学校教職員数 , 生徒数</t>
    <rPh sb="5" eb="6">
      <t>カク</t>
    </rPh>
    <rPh sb="6" eb="7">
      <t>シュ</t>
    </rPh>
    <phoneticPr fontId="28"/>
  </si>
  <si>
    <t>各年5月1日現在</t>
    <phoneticPr fontId="28"/>
  </si>
  <si>
    <t xml:space="preserve">学校数 </t>
    <phoneticPr fontId="28"/>
  </si>
  <si>
    <t>教員数</t>
    <phoneticPr fontId="28"/>
  </si>
  <si>
    <t>職員数</t>
    <phoneticPr fontId="28"/>
  </si>
  <si>
    <t>総数</t>
    <phoneticPr fontId="28"/>
  </si>
  <si>
    <t>課　程　別</t>
    <rPh sb="0" eb="1">
      <t>カ</t>
    </rPh>
    <rPh sb="2" eb="3">
      <t>ホド</t>
    </rPh>
    <rPh sb="4" eb="5">
      <t>ベツ</t>
    </rPh>
    <phoneticPr fontId="28"/>
  </si>
  <si>
    <t>准看護師</t>
    <rPh sb="0" eb="1">
      <t>ジュン</t>
    </rPh>
    <rPh sb="1" eb="3">
      <t>カンゴ</t>
    </rPh>
    <rPh sb="3" eb="4">
      <t>シ</t>
    </rPh>
    <phoneticPr fontId="28"/>
  </si>
  <si>
    <t>保健師</t>
    <rPh sb="0" eb="2">
      <t>ホケン</t>
    </rPh>
    <rPh sb="2" eb="3">
      <t>シ</t>
    </rPh>
    <phoneticPr fontId="28"/>
  </si>
  <si>
    <t>和洋裁</t>
    <rPh sb="0" eb="1">
      <t>ワ</t>
    </rPh>
    <rPh sb="1" eb="3">
      <t>ヨウサイ</t>
    </rPh>
    <phoneticPr fontId="28"/>
  </si>
  <si>
    <t>音楽</t>
    <rPh sb="0" eb="2">
      <t>オンガク</t>
    </rPh>
    <phoneticPr fontId="28"/>
  </si>
  <si>
    <t>自動車操縦</t>
    <rPh sb="0" eb="3">
      <t>ジドウシャ</t>
    </rPh>
    <rPh sb="3" eb="5">
      <t>ソウジュウ</t>
    </rPh>
    <phoneticPr fontId="28"/>
  </si>
  <si>
    <t>平成</t>
  </si>
  <si>
    <t>20年</t>
    <phoneticPr fontId="28"/>
  </si>
  <si>
    <t>21年</t>
    <phoneticPr fontId="28"/>
  </si>
  <si>
    <t>22年</t>
    <phoneticPr fontId="28"/>
  </si>
  <si>
    <t>23年</t>
    <phoneticPr fontId="28"/>
  </si>
  <si>
    <t>24年</t>
    <phoneticPr fontId="28"/>
  </si>
  <si>
    <t>県　　立</t>
    <rPh sb="0" eb="1">
      <t>ケン</t>
    </rPh>
    <phoneticPr fontId="28"/>
  </si>
  <si>
    <t>※生徒数の数値について、課程別を追加した。</t>
    <rPh sb="1" eb="3">
      <t>セイト</t>
    </rPh>
    <rPh sb="3" eb="4">
      <t>スウ</t>
    </rPh>
    <rPh sb="5" eb="7">
      <t>スウチ</t>
    </rPh>
    <rPh sb="12" eb="14">
      <t>カテイ</t>
    </rPh>
    <rPh sb="14" eb="15">
      <t>ベツ</t>
    </rPh>
    <rPh sb="16" eb="18">
      <t>ツイカ</t>
    </rPh>
    <phoneticPr fontId="28"/>
  </si>
  <si>
    <t>卒業年次</t>
    <rPh sb="0" eb="2">
      <t>ソツギョウ</t>
    </rPh>
    <rPh sb="2" eb="4">
      <t>ネンジ</t>
    </rPh>
    <phoneticPr fontId="3"/>
  </si>
  <si>
    <t>卒業者数</t>
    <rPh sb="0" eb="3">
      <t>ソツギョウシャ</t>
    </rPh>
    <rPh sb="3" eb="4">
      <t>スウ</t>
    </rPh>
    <phoneticPr fontId="3"/>
  </si>
  <si>
    <t>A.進学者数
（含・就職
進学者）</t>
    <rPh sb="2" eb="5">
      <t>シンガクシャ</t>
    </rPh>
    <rPh sb="5" eb="6">
      <t>スウ</t>
    </rPh>
    <rPh sb="8" eb="9">
      <t>フク</t>
    </rPh>
    <rPh sb="10" eb="12">
      <t>シュウショク</t>
    </rPh>
    <rPh sb="13" eb="15">
      <t>シンガク</t>
    </rPh>
    <rPh sb="15" eb="16">
      <t>シャ</t>
    </rPh>
    <phoneticPr fontId="3"/>
  </si>
  <si>
    <t>B.教育訓練
（機関等
入学者）</t>
    <rPh sb="2" eb="4">
      <t>キョウイク</t>
    </rPh>
    <rPh sb="4" eb="6">
      <t>クンレン</t>
    </rPh>
    <rPh sb="8" eb="10">
      <t>キカン</t>
    </rPh>
    <rPh sb="10" eb="11">
      <t>トウ</t>
    </rPh>
    <rPh sb="12" eb="14">
      <t>ニュウガク</t>
    </rPh>
    <rPh sb="14" eb="15">
      <t>シャ</t>
    </rPh>
    <phoneticPr fontId="3"/>
  </si>
  <si>
    <t>C.就職者数
（A・Bを
除く）</t>
    <rPh sb="2" eb="4">
      <t>シュウショク</t>
    </rPh>
    <rPh sb="4" eb="5">
      <t>シャ</t>
    </rPh>
    <rPh sb="5" eb="6">
      <t>スウ</t>
    </rPh>
    <rPh sb="13" eb="14">
      <t>ノゾ</t>
    </rPh>
    <phoneticPr fontId="3"/>
  </si>
  <si>
    <t>D.一時的な
仕事に
就いた者</t>
    <rPh sb="2" eb="5">
      <t>イチジテキ</t>
    </rPh>
    <rPh sb="7" eb="9">
      <t>シゴト</t>
    </rPh>
    <rPh sb="11" eb="12">
      <t>ツ</t>
    </rPh>
    <rPh sb="14" eb="15">
      <t>シャ</t>
    </rPh>
    <phoneticPr fontId="3"/>
  </si>
  <si>
    <t>E.左記以外
の者</t>
    <rPh sb="2" eb="4">
      <t>サキ</t>
    </rPh>
    <rPh sb="4" eb="6">
      <t>イガイ</t>
    </rPh>
    <rPh sb="8" eb="9">
      <t>モノ</t>
    </rPh>
    <phoneticPr fontId="3"/>
  </si>
  <si>
    <t>F.その他
（死亡・不詳）</t>
    <rPh sb="4" eb="5">
      <t>タ</t>
    </rPh>
    <rPh sb="7" eb="9">
      <t>シボウ</t>
    </rPh>
    <rPh sb="10" eb="12">
      <t>フショウ</t>
    </rPh>
    <phoneticPr fontId="3"/>
  </si>
  <si>
    <t>A.Bのうち
就職して
いる者</t>
    <rPh sb="7" eb="9">
      <t>シュウショク</t>
    </rPh>
    <rPh sb="14" eb="15">
      <t>シャ</t>
    </rPh>
    <phoneticPr fontId="3"/>
  </si>
  <si>
    <t>（中学校）</t>
    <rPh sb="1" eb="4">
      <t>チュウガッコウ</t>
    </rPh>
    <phoneticPr fontId="3"/>
  </si>
  <si>
    <t>平成20年</t>
    <rPh sb="0" eb="2">
      <t>ヘイセイ</t>
    </rPh>
    <rPh sb="4" eb="5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</si>
  <si>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</si>
  <si>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</si>
  <si>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男</t>
    <rPh sb="0" eb="1">
      <t>ダン</t>
    </rPh>
    <phoneticPr fontId="3"/>
  </si>
  <si>
    <t>女</t>
    <rPh sb="0" eb="1">
      <t>ジョ</t>
    </rPh>
    <phoneticPr fontId="3"/>
  </si>
  <si>
    <t>（高等学校～通信制除く）</t>
    <rPh sb="1" eb="3">
      <t>コウトウ</t>
    </rPh>
    <rPh sb="3" eb="5">
      <t>ガッコウ</t>
    </rPh>
    <rPh sb="6" eb="9">
      <t>ツウシンセイ</t>
    </rPh>
    <rPh sb="9" eb="10">
      <t>ジョ</t>
    </rPh>
    <phoneticPr fontId="3"/>
  </si>
  <si>
    <t>※Bの教育訓練は、専修学校（高等課程・専門課程・一般課程）と、公共職業能力開発施設等の入学者である。</t>
    <rPh sb="3" eb="5">
      <t>キョウイク</t>
    </rPh>
    <rPh sb="5" eb="7">
      <t>クンレン</t>
    </rPh>
    <rPh sb="9" eb="11">
      <t>センシュウ</t>
    </rPh>
    <rPh sb="11" eb="13">
      <t>ガッコウ</t>
    </rPh>
    <rPh sb="14" eb="16">
      <t>コウトウ</t>
    </rPh>
    <rPh sb="16" eb="18">
      <t>カテイ</t>
    </rPh>
    <rPh sb="19" eb="21">
      <t>センモン</t>
    </rPh>
    <rPh sb="21" eb="23">
      <t>カテイ</t>
    </rPh>
    <rPh sb="24" eb="26">
      <t>イッパン</t>
    </rPh>
    <rPh sb="26" eb="28">
      <t>カテイ</t>
    </rPh>
    <rPh sb="31" eb="33">
      <t>コウキョウ</t>
    </rPh>
    <rPh sb="33" eb="35">
      <t>ショクギョウ</t>
    </rPh>
    <rPh sb="35" eb="37">
      <t>ノウリョク</t>
    </rPh>
    <rPh sb="37" eb="39">
      <t>カイハツ</t>
    </rPh>
    <rPh sb="39" eb="41">
      <t>シセツ</t>
    </rPh>
    <rPh sb="41" eb="42">
      <t>トウ</t>
    </rPh>
    <rPh sb="43" eb="46">
      <t>ニュウガクシャ</t>
    </rPh>
    <phoneticPr fontId="3"/>
  </si>
  <si>
    <t>資料　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3"/>
  </si>
  <si>
    <t>18-10　中学生・高校生の卒業後の状況</t>
    <phoneticPr fontId="3"/>
  </si>
  <si>
    <t>18-11　中学卒業生の産業別就職状況</t>
    <phoneticPr fontId="20"/>
  </si>
  <si>
    <t>卒業年次</t>
  </si>
  <si>
    <t>総　数</t>
    <phoneticPr fontId="20"/>
  </si>
  <si>
    <t>第１次産業</t>
  </si>
  <si>
    <t>第２次産業</t>
  </si>
  <si>
    <t>第３次産業</t>
  </si>
  <si>
    <t>不詳･その他</t>
  </si>
  <si>
    <t>県　　内</t>
  </si>
  <si>
    <t>県　　外</t>
  </si>
  <si>
    <t>18-12　高校卒業生の産業別就職状況（県内）</t>
    <rPh sb="20" eb="21">
      <t>ケン</t>
    </rPh>
    <rPh sb="21" eb="22">
      <t>ナイ</t>
    </rPh>
    <phoneticPr fontId="30"/>
  </si>
  <si>
    <t>年は卒業年次</t>
  </si>
  <si>
    <t>産業大分類別</t>
    <rPh sb="0" eb="2">
      <t>サンギョウ</t>
    </rPh>
    <rPh sb="2" eb="3">
      <t>ダイ</t>
    </rPh>
    <rPh sb="3" eb="5">
      <t>ブンルイ</t>
    </rPh>
    <rPh sb="5" eb="6">
      <t>ベツ</t>
    </rPh>
    <phoneticPr fontId="30"/>
  </si>
  <si>
    <t>平成20年</t>
    <rPh sb="0" eb="2">
      <t>ヘイセイ</t>
    </rPh>
    <phoneticPr fontId="30"/>
  </si>
  <si>
    <t>21年</t>
    <phoneticPr fontId="30"/>
  </si>
  <si>
    <t>22年</t>
    <phoneticPr fontId="30"/>
  </si>
  <si>
    <t>23年</t>
    <phoneticPr fontId="30"/>
  </si>
  <si>
    <t>24年</t>
    <phoneticPr fontId="30"/>
  </si>
  <si>
    <t>　　う　ち　、　熊　本　市</t>
    <rPh sb="8" eb="9">
      <t>クマ</t>
    </rPh>
    <rPh sb="10" eb="11">
      <t>ホン</t>
    </rPh>
    <rPh sb="12" eb="13">
      <t>シ</t>
    </rPh>
    <phoneticPr fontId="30"/>
  </si>
  <si>
    <t>農業,林業【農業】</t>
    <rPh sb="3" eb="5">
      <t>リンギョウ</t>
    </rPh>
    <rPh sb="6" eb="8">
      <t>ノウギョウ</t>
    </rPh>
    <phoneticPr fontId="30"/>
  </si>
  <si>
    <t>　　　　〃　　　　　　【林業】</t>
    <rPh sb="12" eb="14">
      <t>リンギョウ</t>
    </rPh>
    <phoneticPr fontId="30"/>
  </si>
  <si>
    <t>漁　　　業</t>
  </si>
  <si>
    <t>鉱業,採石業,砂利採取業【鉱業】</t>
    <phoneticPr fontId="30"/>
  </si>
  <si>
    <t>建　設　業</t>
  </si>
  <si>
    <t>製　造　業</t>
  </si>
  <si>
    <t>電気･ガス･熱供給・水道業</t>
    <rPh sb="6" eb="7">
      <t>ネツ</t>
    </rPh>
    <rPh sb="7" eb="9">
      <t>キョウキュウ</t>
    </rPh>
    <rPh sb="10" eb="13">
      <t>スイドウギョウ</t>
    </rPh>
    <phoneticPr fontId="30"/>
  </si>
  <si>
    <t>情報通信業</t>
    <rPh sb="0" eb="2">
      <t>ジョウホウ</t>
    </rPh>
    <rPh sb="2" eb="4">
      <t>ツウシン</t>
    </rPh>
    <rPh sb="4" eb="5">
      <t>ギョウ</t>
    </rPh>
    <phoneticPr fontId="30"/>
  </si>
  <si>
    <t>運輸業,郵便業【運輸業】</t>
    <phoneticPr fontId="30"/>
  </si>
  <si>
    <t>卸売業,小売業【卸売･小売業】</t>
    <phoneticPr fontId="30"/>
  </si>
  <si>
    <t>金融業,保険業【金融･保険業】</t>
    <phoneticPr fontId="30"/>
  </si>
  <si>
    <t>不動産業,物品賃貸業【不動産業】</t>
    <phoneticPr fontId="30"/>
  </si>
  <si>
    <t>学術研究,専門・技術サービス業【－】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0"/>
  </si>
  <si>
    <t>宿泊業,飲食サービス業【飲食店,宿泊業】</t>
    <rPh sb="0" eb="2">
      <t>シュクハク</t>
    </rPh>
    <rPh sb="2" eb="3">
      <t>ギョウ</t>
    </rPh>
    <rPh sb="4" eb="6">
      <t>インショク</t>
    </rPh>
    <rPh sb="10" eb="11">
      <t>ギョウ</t>
    </rPh>
    <rPh sb="12" eb="14">
      <t>インショク</t>
    </rPh>
    <rPh sb="14" eb="15">
      <t>テン</t>
    </rPh>
    <rPh sb="16" eb="18">
      <t>シュクハク</t>
    </rPh>
    <rPh sb="18" eb="19">
      <t>ギョウ</t>
    </rPh>
    <phoneticPr fontId="30"/>
  </si>
  <si>
    <t>生活関連サービス業,娯楽業【－】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0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</si>
  <si>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0"/>
  </si>
  <si>
    <t>医療,福祉</t>
    <rPh sb="0" eb="2">
      <t>イリョウ</t>
    </rPh>
    <rPh sb="3" eb="5">
      <t>フクシ</t>
    </rPh>
    <phoneticPr fontId="30"/>
  </si>
  <si>
    <t>複合サービス事業</t>
    <rPh sb="0" eb="2">
      <t>フクゴウ</t>
    </rPh>
    <rPh sb="2" eb="6">
      <t>サービスギョウ</t>
    </rPh>
    <rPh sb="6" eb="8">
      <t>ジギョウ</t>
    </rPh>
    <phoneticPr fontId="30"/>
  </si>
  <si>
    <t>サービス業（他に分類されないもの）</t>
    <rPh sb="4" eb="5">
      <t>ギョウ</t>
    </rPh>
    <rPh sb="6" eb="7">
      <t>タ</t>
    </rPh>
    <rPh sb="8" eb="10">
      <t>ブンルイ</t>
    </rPh>
    <phoneticPr fontId="30"/>
  </si>
  <si>
    <t>公務（他に分類されるものを除く）※</t>
    <rPh sb="0" eb="2">
      <t>コウム</t>
    </rPh>
    <rPh sb="3" eb="4">
      <t>タ</t>
    </rPh>
    <rPh sb="5" eb="7">
      <t>ブンルイ</t>
    </rPh>
    <rPh sb="13" eb="14">
      <t>ノゾ</t>
    </rPh>
    <phoneticPr fontId="30"/>
  </si>
  <si>
    <t>上記以外のもの</t>
    <rPh sb="0" eb="2">
      <t>ジョウキ</t>
    </rPh>
    <rPh sb="2" eb="4">
      <t>イガイ</t>
    </rPh>
    <phoneticPr fontId="30"/>
  </si>
  <si>
    <t>※通信制は除く。</t>
    <rPh sb="1" eb="3">
      <t>ツウシン</t>
    </rPh>
    <rPh sb="3" eb="4">
      <t>セイ</t>
    </rPh>
    <rPh sb="5" eb="6">
      <t>ノゾ</t>
    </rPh>
    <phoneticPr fontId="30"/>
  </si>
  <si>
    <t>※日本標準産業分類の改定（平成19年11月。20年4月から適用）により、産業大分類が変わった。変化があったものについて、改定前の名称を【　】内で記した。</t>
    <rPh sb="1" eb="3">
      <t>ニホン</t>
    </rPh>
    <rPh sb="3" eb="5">
      <t>ヒョウジュン</t>
    </rPh>
    <rPh sb="5" eb="7">
      <t>サンギョウ</t>
    </rPh>
    <rPh sb="7" eb="9">
      <t>ブンルイ</t>
    </rPh>
    <rPh sb="10" eb="12">
      <t>カイテイ</t>
    </rPh>
    <rPh sb="13" eb="15">
      <t>ヘイセイ</t>
    </rPh>
    <rPh sb="17" eb="18">
      <t>ネン</t>
    </rPh>
    <rPh sb="20" eb="21">
      <t>ガツ</t>
    </rPh>
    <rPh sb="24" eb="25">
      <t>ネン</t>
    </rPh>
    <rPh sb="26" eb="27">
      <t>ガツ</t>
    </rPh>
    <rPh sb="29" eb="31">
      <t>テキヨウ</t>
    </rPh>
    <rPh sb="38" eb="39">
      <t>ダイ</t>
    </rPh>
    <rPh sb="42" eb="43">
      <t>ヘン</t>
    </rPh>
    <rPh sb="47" eb="49">
      <t>ヘンカ</t>
    </rPh>
    <rPh sb="60" eb="62">
      <t>カイテイ</t>
    </rPh>
    <rPh sb="62" eb="63">
      <t>ゼン</t>
    </rPh>
    <rPh sb="64" eb="66">
      <t>メイショウ</t>
    </rPh>
    <rPh sb="70" eb="71">
      <t>ナイ</t>
    </rPh>
    <rPh sb="72" eb="73">
      <t>キ</t>
    </rPh>
    <phoneticPr fontId="30"/>
  </si>
  <si>
    <t>※公務は改定前は括弧で（他に分類されないもの）と表記されていたが、改定後は（他に分類されるものを除く）となった。</t>
    <rPh sb="1" eb="3">
      <t>コウム</t>
    </rPh>
    <rPh sb="4" eb="6">
      <t>カイテイ</t>
    </rPh>
    <rPh sb="6" eb="7">
      <t>ゼン</t>
    </rPh>
    <rPh sb="8" eb="10">
      <t>カッコ</t>
    </rPh>
    <rPh sb="12" eb="13">
      <t>タ</t>
    </rPh>
    <rPh sb="14" eb="16">
      <t>ブンルイ</t>
    </rPh>
    <rPh sb="24" eb="26">
      <t>ヒョウキ</t>
    </rPh>
    <rPh sb="33" eb="35">
      <t>カイテイ</t>
    </rPh>
    <rPh sb="35" eb="36">
      <t>ゴ</t>
    </rPh>
    <rPh sb="48" eb="49">
      <t>ノゾ</t>
    </rPh>
    <phoneticPr fontId="30"/>
  </si>
  <si>
    <t>18-13　小・中学生の年齢別平均身長，体重及び座高</t>
    <rPh sb="10" eb="11">
      <t>セイ</t>
    </rPh>
    <phoneticPr fontId="25"/>
  </si>
  <si>
    <t>毎年4月測定</t>
  </si>
  <si>
    <t>年齢・男女別</t>
  </si>
  <si>
    <t>身    長  （ ｃｍ ）</t>
    <phoneticPr fontId="25"/>
  </si>
  <si>
    <t>体    重  （ ｋｇ ）</t>
    <phoneticPr fontId="25"/>
  </si>
  <si>
    <t>座    高  （ ｃｍ ）</t>
    <phoneticPr fontId="25"/>
  </si>
  <si>
    <t>平成20 年</t>
    <rPh sb="0" eb="2">
      <t>ヘイセイ</t>
    </rPh>
    <phoneticPr fontId="25"/>
  </si>
  <si>
    <t>21 年</t>
    <phoneticPr fontId="25"/>
  </si>
  <si>
    <t>22 年</t>
    <phoneticPr fontId="25"/>
  </si>
  <si>
    <t>23 年</t>
    <phoneticPr fontId="25"/>
  </si>
  <si>
    <t>24 年</t>
    <phoneticPr fontId="25"/>
  </si>
  <si>
    <t>６歳</t>
  </si>
  <si>
    <t>７歳</t>
  </si>
  <si>
    <t>８歳</t>
  </si>
  <si>
    <t>９歳</t>
  </si>
  <si>
    <t>72.7</t>
  </si>
  <si>
    <t>10歳</t>
  </si>
  <si>
    <t>11歳</t>
  </si>
  <si>
    <t>77.6</t>
  </si>
  <si>
    <t>39.2</t>
  </si>
  <si>
    <t>12歳</t>
  </si>
  <si>
    <t>13歳</t>
  </si>
  <si>
    <t>48.9</t>
  </si>
  <si>
    <t>14歳</t>
  </si>
  <si>
    <t>165.0</t>
  </si>
  <si>
    <t>156.6</t>
  </si>
  <si>
    <t>※23年 11歳 男の身長は144.6に修正</t>
    <phoneticPr fontId="25"/>
  </si>
  <si>
    <t>資料　市教育委員会</t>
  </si>
  <si>
    <t>18-14　市立図書館蔵書冊数</t>
    <phoneticPr fontId="30"/>
  </si>
  <si>
    <t>単位：冊</t>
    <rPh sb="0" eb="2">
      <t>タンイ</t>
    </rPh>
    <rPh sb="3" eb="4">
      <t>サツ</t>
    </rPh>
    <phoneticPr fontId="30"/>
  </si>
  <si>
    <t>各年度末日</t>
  </si>
  <si>
    <t>年　度</t>
  </si>
  <si>
    <t>総　数</t>
    <phoneticPr fontId="30"/>
  </si>
  <si>
    <t>総　記</t>
    <phoneticPr fontId="30"/>
  </si>
  <si>
    <t>哲　学</t>
    <phoneticPr fontId="30"/>
  </si>
  <si>
    <t>歴史（地理）</t>
  </si>
  <si>
    <t>社会科学</t>
  </si>
  <si>
    <t>自然科学</t>
  </si>
  <si>
    <t>技　術
（家政学）</t>
    <phoneticPr fontId="30"/>
  </si>
  <si>
    <t>産　業</t>
    <phoneticPr fontId="30"/>
  </si>
  <si>
    <t>芸　術</t>
    <phoneticPr fontId="30"/>
  </si>
  <si>
    <t>語　学</t>
    <phoneticPr fontId="30"/>
  </si>
  <si>
    <t>文　学</t>
    <phoneticPr fontId="30"/>
  </si>
  <si>
    <t>小　説</t>
    <phoneticPr fontId="30"/>
  </si>
  <si>
    <t>絵　本</t>
    <phoneticPr fontId="30"/>
  </si>
  <si>
    <t>　19年度</t>
    <rPh sb="3" eb="5">
      <t>ネンド</t>
    </rPh>
    <phoneticPr fontId="30"/>
  </si>
  <si>
    <t>　20年度</t>
    <rPh sb="3" eb="5">
      <t>ネンド</t>
    </rPh>
    <phoneticPr fontId="30"/>
  </si>
  <si>
    <t>　21年度</t>
    <rPh sb="3" eb="5">
      <t>ネンド</t>
    </rPh>
    <phoneticPr fontId="30"/>
  </si>
  <si>
    <t>　22年度</t>
    <rPh sb="3" eb="5">
      <t>ネンド</t>
    </rPh>
    <phoneticPr fontId="30"/>
  </si>
  <si>
    <t>　23年度</t>
    <rPh sb="3" eb="5">
      <t>ネンド</t>
    </rPh>
    <phoneticPr fontId="30"/>
  </si>
  <si>
    <t>※H20年度の総数と各分野総数が一致しないのは、紙芝居3,253冊とコミック2,826冊が含まれていないため。</t>
    <rPh sb="4" eb="6">
      <t>ネンド</t>
    </rPh>
    <rPh sb="7" eb="9">
      <t>ソウスウ</t>
    </rPh>
    <rPh sb="10" eb="11">
      <t>カク</t>
    </rPh>
    <rPh sb="11" eb="13">
      <t>ブンヤ</t>
    </rPh>
    <rPh sb="13" eb="15">
      <t>ソウスウ</t>
    </rPh>
    <rPh sb="16" eb="18">
      <t>イッチ</t>
    </rPh>
    <phoneticPr fontId="30"/>
  </si>
  <si>
    <t>※H21年度の総数と各分野総数が一致しないのは、紙芝居3,307冊とコミック・雑誌等6,948冊が含まれていないため。</t>
    <rPh sb="4" eb="6">
      <t>ネンド</t>
    </rPh>
    <rPh sb="7" eb="9">
      <t>ソウスウ</t>
    </rPh>
    <rPh sb="10" eb="11">
      <t>カク</t>
    </rPh>
    <rPh sb="11" eb="13">
      <t>ブンヤ</t>
    </rPh>
    <rPh sb="13" eb="15">
      <t>ソウスウ</t>
    </rPh>
    <rPh sb="16" eb="18">
      <t>イッチ</t>
    </rPh>
    <rPh sb="39" eb="42">
      <t>ザッシトウ</t>
    </rPh>
    <phoneticPr fontId="30"/>
  </si>
  <si>
    <t>※H21年度分には、合併した城南町・植木町の数は含まれていない。</t>
    <rPh sb="4" eb="7">
      <t>ネンドブン</t>
    </rPh>
    <rPh sb="10" eb="12">
      <t>ガッペイ</t>
    </rPh>
    <rPh sb="14" eb="17">
      <t>シロミナミマチ</t>
    </rPh>
    <rPh sb="18" eb="21">
      <t>ウエキマチ</t>
    </rPh>
    <rPh sb="22" eb="23">
      <t>カズ</t>
    </rPh>
    <rPh sb="24" eb="25">
      <t>フク</t>
    </rPh>
    <phoneticPr fontId="30"/>
  </si>
  <si>
    <t>※H22年度の総数と各分野総数が一致しないのは、紙芝居4,025冊とコミック・雑誌等14,116冊が含まれていないため。</t>
  </si>
  <si>
    <t>※H23年度の総数と各分野総数が一致しないのは、紙芝居4,174冊とコミック3,046冊が含まれていないため。</t>
    <phoneticPr fontId="30"/>
  </si>
  <si>
    <t>資料　市立図書館</t>
  </si>
  <si>
    <t>18-15　県立図書館蔵書冊数・閲覧冊数</t>
    <phoneticPr fontId="34"/>
  </si>
  <si>
    <t>単位：冊</t>
  </si>
  <si>
    <t>総   数</t>
    <phoneticPr fontId="35"/>
  </si>
  <si>
    <t>総   記</t>
    <phoneticPr fontId="35"/>
  </si>
  <si>
    <t>哲   学</t>
    <phoneticPr fontId="35"/>
  </si>
  <si>
    <t>歴史・地理</t>
  </si>
  <si>
    <t>工   学</t>
    <phoneticPr fontId="35"/>
  </si>
  <si>
    <t>産   業</t>
    <phoneticPr fontId="35"/>
  </si>
  <si>
    <t>芸   術</t>
    <phoneticPr fontId="35"/>
  </si>
  <si>
    <t>語   学</t>
    <phoneticPr fontId="35"/>
  </si>
  <si>
    <t>文   学</t>
    <phoneticPr fontId="35"/>
  </si>
  <si>
    <t>児童図書</t>
  </si>
  <si>
    <t>配本協力
（移動図書館）</t>
    <rPh sb="0" eb="2">
      <t>ハイホン</t>
    </rPh>
    <rPh sb="2" eb="4">
      <t>キョウリョク</t>
    </rPh>
    <rPh sb="6" eb="8">
      <t>イドウ</t>
    </rPh>
    <rPh sb="8" eb="11">
      <t>トショカン</t>
    </rPh>
    <phoneticPr fontId="34"/>
  </si>
  <si>
    <t>蔵　書　冊　数</t>
    <rPh sb="0" eb="1">
      <t>クラ</t>
    </rPh>
    <rPh sb="2" eb="3">
      <t>ショ</t>
    </rPh>
    <rPh sb="4" eb="5">
      <t>サツ</t>
    </rPh>
    <rPh sb="6" eb="7">
      <t>スウ</t>
    </rPh>
    <phoneticPr fontId="35"/>
  </si>
  <si>
    <t>平成19年度</t>
    <rPh sb="4" eb="5">
      <t>ネン</t>
    </rPh>
    <rPh sb="5" eb="6">
      <t>ド</t>
    </rPh>
    <phoneticPr fontId="35"/>
  </si>
  <si>
    <t>20年度</t>
    <rPh sb="3" eb="4">
      <t>ド</t>
    </rPh>
    <phoneticPr fontId="34"/>
  </si>
  <si>
    <t>21年度</t>
    <rPh sb="3" eb="4">
      <t>ド</t>
    </rPh>
    <phoneticPr fontId="34"/>
  </si>
  <si>
    <t>22年度</t>
    <rPh sb="3" eb="4">
      <t>ド</t>
    </rPh>
    <phoneticPr fontId="34"/>
  </si>
  <si>
    <t>23年度</t>
    <rPh sb="3" eb="4">
      <t>ド</t>
    </rPh>
    <phoneticPr fontId="34"/>
  </si>
  <si>
    <t>閲　覧　冊　数</t>
    <rPh sb="0" eb="1">
      <t>エツ</t>
    </rPh>
    <rPh sb="2" eb="3">
      <t>ラン</t>
    </rPh>
    <rPh sb="4" eb="5">
      <t>サツ</t>
    </rPh>
    <rPh sb="6" eb="7">
      <t>スウ</t>
    </rPh>
    <phoneticPr fontId="35"/>
  </si>
  <si>
    <t>資料　県立図書館</t>
  </si>
  <si>
    <t>18-16　博物館所蔵資料数</t>
    <rPh sb="6" eb="9">
      <t>ハクブツカン</t>
    </rPh>
    <rPh sb="9" eb="11">
      <t>ショゾウ</t>
    </rPh>
    <rPh sb="11" eb="13">
      <t>シリョウ</t>
    </rPh>
    <rPh sb="13" eb="14">
      <t>スウ</t>
    </rPh>
    <phoneticPr fontId="3"/>
  </si>
  <si>
    <t>各年４月１日現在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3"/>
  </si>
  <si>
    <t>年</t>
    <rPh sb="0" eb="1">
      <t>ネン</t>
    </rPh>
    <phoneticPr fontId="3"/>
  </si>
  <si>
    <t>総   数</t>
    <rPh sb="0" eb="1">
      <t>フサ</t>
    </rPh>
    <rPh sb="4" eb="5">
      <t>カズ</t>
    </rPh>
    <phoneticPr fontId="3"/>
  </si>
  <si>
    <t>地   質</t>
    <rPh sb="0" eb="1">
      <t>チ</t>
    </rPh>
    <rPh sb="4" eb="5">
      <t>シツ</t>
    </rPh>
    <phoneticPr fontId="3"/>
  </si>
  <si>
    <t>動   物</t>
    <rPh sb="0" eb="1">
      <t>ドウ</t>
    </rPh>
    <rPh sb="4" eb="5">
      <t>ブツ</t>
    </rPh>
    <phoneticPr fontId="3"/>
  </si>
  <si>
    <t>植   物</t>
    <rPh sb="0" eb="1">
      <t>ウエ</t>
    </rPh>
    <rPh sb="4" eb="5">
      <t>ブツ</t>
    </rPh>
    <phoneticPr fontId="3"/>
  </si>
  <si>
    <t>理   工</t>
    <rPh sb="0" eb="1">
      <t>リ</t>
    </rPh>
    <rPh sb="4" eb="5">
      <t>コウ</t>
    </rPh>
    <phoneticPr fontId="3"/>
  </si>
  <si>
    <t>考   古</t>
    <rPh sb="0" eb="1">
      <t>コウ</t>
    </rPh>
    <rPh sb="4" eb="5">
      <t>フル</t>
    </rPh>
    <phoneticPr fontId="3"/>
  </si>
  <si>
    <t>歴   史</t>
    <rPh sb="0" eb="1">
      <t>レキ</t>
    </rPh>
    <rPh sb="4" eb="5">
      <t>シ</t>
    </rPh>
    <phoneticPr fontId="3"/>
  </si>
  <si>
    <t>民   俗</t>
    <rPh sb="0" eb="1">
      <t>タミ</t>
    </rPh>
    <rPh sb="4" eb="5">
      <t>ゾク</t>
    </rPh>
    <phoneticPr fontId="3"/>
  </si>
  <si>
    <t>平成　22年</t>
    <phoneticPr fontId="3"/>
  </si>
  <si>
    <t>　　23年</t>
    <phoneticPr fontId="3"/>
  </si>
  <si>
    <t>　　24年</t>
    <phoneticPr fontId="3"/>
  </si>
  <si>
    <t>資料　市博物館</t>
    <rPh sb="0" eb="2">
      <t>シリョウ</t>
    </rPh>
    <rPh sb="3" eb="4">
      <t>シ</t>
    </rPh>
    <rPh sb="4" eb="7">
      <t>ハクブツカン</t>
    </rPh>
    <phoneticPr fontId="3"/>
  </si>
  <si>
    <t>18-17　博物館入館者数及び観覧料</t>
    <phoneticPr fontId="20"/>
  </si>
  <si>
    <t>単位：千円</t>
    <rPh sb="3" eb="4">
      <t>セン</t>
    </rPh>
    <phoneticPr fontId="20"/>
  </si>
  <si>
    <t>年度･月次</t>
  </si>
  <si>
    <t>開館日数</t>
    <phoneticPr fontId="20"/>
  </si>
  <si>
    <t>入館者総数</t>
  </si>
  <si>
    <t>個 人 入 館 者</t>
  </si>
  <si>
    <t>団 体 入 館 者</t>
  </si>
  <si>
    <t>無料入館者</t>
    <phoneticPr fontId="20"/>
  </si>
  <si>
    <t>プラネタリウム観覧者</t>
  </si>
  <si>
    <t>観　　覧　　料</t>
  </si>
  <si>
    <t>大　人</t>
  </si>
  <si>
    <t>小中学生</t>
    <phoneticPr fontId="20"/>
  </si>
  <si>
    <t>個　人</t>
  </si>
  <si>
    <t>団　体</t>
  </si>
  <si>
    <t>無　料</t>
  </si>
  <si>
    <t>総　額</t>
  </si>
  <si>
    <t xml:space="preserve"> </t>
  </si>
  <si>
    <t>平成19年度</t>
    <rPh sb="4" eb="6">
      <t>ネンド</t>
    </rPh>
    <phoneticPr fontId="20"/>
  </si>
  <si>
    <t>20年度</t>
    <phoneticPr fontId="20"/>
  </si>
  <si>
    <t>21年度</t>
    <phoneticPr fontId="20"/>
  </si>
  <si>
    <t>23年度</t>
    <phoneticPr fontId="20"/>
  </si>
  <si>
    <t>平成23年4月</t>
    <rPh sb="4" eb="5">
      <t>ネン</t>
    </rPh>
    <rPh sb="6" eb="7">
      <t>ガツ</t>
    </rPh>
    <phoneticPr fontId="20"/>
  </si>
  <si>
    <t>5月</t>
    <rPh sb="1" eb="2">
      <t>ガツ</t>
    </rPh>
    <phoneticPr fontId="20"/>
  </si>
  <si>
    <t>6月</t>
    <rPh sb="1" eb="2">
      <t>ガツ</t>
    </rPh>
    <phoneticPr fontId="20"/>
  </si>
  <si>
    <t>7月</t>
    <rPh sb="1" eb="2">
      <t>ガツ</t>
    </rPh>
    <phoneticPr fontId="20"/>
  </si>
  <si>
    <t>8月</t>
    <rPh sb="1" eb="2">
      <t>ガツ</t>
    </rPh>
    <phoneticPr fontId="20"/>
  </si>
  <si>
    <t>9月</t>
    <rPh sb="1" eb="2">
      <t>ガツ</t>
    </rPh>
    <phoneticPr fontId="20"/>
  </si>
  <si>
    <t>10月</t>
    <rPh sb="2" eb="3">
      <t>ガツ</t>
    </rPh>
    <phoneticPr fontId="20"/>
  </si>
  <si>
    <t>11月</t>
    <rPh sb="2" eb="3">
      <t>ガツ</t>
    </rPh>
    <phoneticPr fontId="20"/>
  </si>
  <si>
    <t>12月</t>
    <rPh sb="2" eb="3">
      <t>ガツ</t>
    </rPh>
    <phoneticPr fontId="20"/>
  </si>
  <si>
    <t>平成24年1月</t>
    <rPh sb="4" eb="5">
      <t>ネン</t>
    </rPh>
    <rPh sb="6" eb="7">
      <t>ガツ</t>
    </rPh>
    <phoneticPr fontId="20"/>
  </si>
  <si>
    <t>2月</t>
    <phoneticPr fontId="20"/>
  </si>
  <si>
    <t>3月</t>
    <phoneticPr fontId="20"/>
  </si>
  <si>
    <t>※無料入館者には市内の小中学生を含む。</t>
    <phoneticPr fontId="20"/>
  </si>
  <si>
    <t>資料　市博物館</t>
  </si>
  <si>
    <t>18-18  　現代美術館所蔵資料数</t>
    <rPh sb="8" eb="10">
      <t>ゲンダイ</t>
    </rPh>
    <rPh sb="10" eb="13">
      <t>ビジュツカン</t>
    </rPh>
    <rPh sb="13" eb="15">
      <t>ショゾウ</t>
    </rPh>
    <rPh sb="15" eb="17">
      <t>シリョウ</t>
    </rPh>
    <rPh sb="17" eb="18">
      <t>スウ</t>
    </rPh>
    <phoneticPr fontId="3"/>
  </si>
  <si>
    <t>購入</t>
    <rPh sb="0" eb="2">
      <t>コウニュウ</t>
    </rPh>
    <phoneticPr fontId="3"/>
  </si>
  <si>
    <t>寄贈</t>
    <rPh sb="0" eb="2">
      <t>キゾウ</t>
    </rPh>
    <phoneticPr fontId="3"/>
  </si>
  <si>
    <t>寄託</t>
    <rPh sb="0" eb="2">
      <t>キタク</t>
    </rPh>
    <phoneticPr fontId="3"/>
  </si>
  <si>
    <t>研究資料</t>
    <rPh sb="0" eb="2">
      <t>ケンキュウ</t>
    </rPh>
    <rPh sb="2" eb="4">
      <t>シリョウ</t>
    </rPh>
    <phoneticPr fontId="3"/>
  </si>
  <si>
    <t>平成　22年</t>
    <rPh sb="0" eb="2">
      <t>ヘイセイ</t>
    </rPh>
    <rPh sb="5" eb="6">
      <t>ネン</t>
    </rPh>
    <phoneticPr fontId="3"/>
  </si>
  <si>
    <t>　　23年</t>
    <rPh sb="4" eb="5">
      <t>ネン</t>
    </rPh>
    <phoneticPr fontId="3"/>
  </si>
  <si>
    <t>　　24年</t>
    <rPh sb="4" eb="5">
      <t>ネン</t>
    </rPh>
    <phoneticPr fontId="3"/>
  </si>
  <si>
    <t>資料　市文化振興課</t>
    <rPh sb="0" eb="2">
      <t>シリョウ</t>
    </rPh>
    <rPh sb="3" eb="4">
      <t>シ</t>
    </rPh>
    <rPh sb="4" eb="6">
      <t>ブンカ</t>
    </rPh>
    <rPh sb="6" eb="8">
      <t>シンコウ</t>
    </rPh>
    <rPh sb="8" eb="9">
      <t>カ</t>
    </rPh>
    <phoneticPr fontId="3"/>
  </si>
  <si>
    <t>18 - 19   現代美術館入館者数</t>
    <rPh sb="10" eb="12">
      <t>ゲンダイ</t>
    </rPh>
    <rPh sb="12" eb="14">
      <t>ビジュツ</t>
    </rPh>
    <phoneticPr fontId="20"/>
  </si>
  <si>
    <t>単位：日、人</t>
    <rPh sb="3" eb="4">
      <t>ニチ</t>
    </rPh>
    <rPh sb="5" eb="6">
      <t>ニン</t>
    </rPh>
    <phoneticPr fontId="20"/>
  </si>
  <si>
    <t>企画展入場者数</t>
    <rPh sb="0" eb="2">
      <t>キカク</t>
    </rPh>
    <rPh sb="2" eb="3">
      <t>テン</t>
    </rPh>
    <rPh sb="3" eb="6">
      <t>ニュウジョウシャ</t>
    </rPh>
    <rPh sb="6" eb="7">
      <t>スウ</t>
    </rPh>
    <phoneticPr fontId="20"/>
  </si>
  <si>
    <t>一般</t>
    <rPh sb="0" eb="2">
      <t>イッパン</t>
    </rPh>
    <phoneticPr fontId="20"/>
  </si>
  <si>
    <t>高・大学生</t>
    <rPh sb="0" eb="1">
      <t>タカ</t>
    </rPh>
    <rPh sb="2" eb="4">
      <t>ダイガク</t>
    </rPh>
    <rPh sb="4" eb="5">
      <t>セイ</t>
    </rPh>
    <phoneticPr fontId="20"/>
  </si>
  <si>
    <t>小・中学生</t>
    <phoneticPr fontId="20"/>
  </si>
  <si>
    <t>無料入場者</t>
    <rPh sb="0" eb="2">
      <t>ムリョウ</t>
    </rPh>
    <rPh sb="2" eb="5">
      <t>ニュウジョウシャ</t>
    </rPh>
    <phoneticPr fontId="20"/>
  </si>
  <si>
    <t>22年度</t>
    <phoneticPr fontId="20"/>
  </si>
  <si>
    <t>※無料入場者には招待者、市内小・中学生及び幼児等を含む。</t>
    <rPh sb="1" eb="3">
      <t>ムリョウ</t>
    </rPh>
    <rPh sb="3" eb="6">
      <t>ニュウジョウシャ</t>
    </rPh>
    <rPh sb="8" eb="10">
      <t>ショウタイ</t>
    </rPh>
    <rPh sb="10" eb="11">
      <t>シャ</t>
    </rPh>
    <rPh sb="12" eb="14">
      <t>シナイ</t>
    </rPh>
    <rPh sb="14" eb="15">
      <t>ショウ</t>
    </rPh>
    <rPh sb="16" eb="19">
      <t>チュウガクセイ</t>
    </rPh>
    <rPh sb="19" eb="20">
      <t>オヨ</t>
    </rPh>
    <rPh sb="21" eb="24">
      <t>ヨウジトウ</t>
    </rPh>
    <rPh sb="25" eb="26">
      <t>フク</t>
    </rPh>
    <phoneticPr fontId="20"/>
  </si>
  <si>
    <t>資料　市文化振興課</t>
    <rPh sb="3" eb="4">
      <t>シ</t>
    </rPh>
    <rPh sb="4" eb="6">
      <t>ブンカ</t>
    </rPh>
    <rPh sb="6" eb="8">
      <t>シンコウ</t>
    </rPh>
    <rPh sb="8" eb="9">
      <t>カ</t>
    </rPh>
    <phoneticPr fontId="20"/>
  </si>
  <si>
    <t>18-20　動植物園入園者数</t>
    <phoneticPr fontId="30"/>
  </si>
  <si>
    <t>年度・月次</t>
  </si>
  <si>
    <t>開園日数</t>
  </si>
  <si>
    <t>入園者総数</t>
  </si>
  <si>
    <t>個人入園者数</t>
  </si>
  <si>
    <t>団体入園者数</t>
  </si>
  <si>
    <t>その他の
入園者</t>
    <phoneticPr fontId="30"/>
  </si>
  <si>
    <t>１日平均
入園者</t>
    <rPh sb="5" eb="6">
      <t>ニュウ</t>
    </rPh>
    <rPh sb="6" eb="7">
      <t>エン</t>
    </rPh>
    <rPh sb="7" eb="8">
      <t>シャ</t>
    </rPh>
    <phoneticPr fontId="30"/>
  </si>
  <si>
    <t>大人</t>
    <phoneticPr fontId="30"/>
  </si>
  <si>
    <t>小中学生</t>
  </si>
  <si>
    <t>19年度</t>
    <phoneticPr fontId="30"/>
  </si>
  <si>
    <t>20年度</t>
    <phoneticPr fontId="30"/>
  </si>
  <si>
    <t>21年度</t>
    <phoneticPr fontId="30"/>
  </si>
  <si>
    <t>22年度</t>
    <phoneticPr fontId="30"/>
  </si>
  <si>
    <t>23年度</t>
    <phoneticPr fontId="30"/>
  </si>
  <si>
    <t>23年4月</t>
    <rPh sb="2" eb="3">
      <t>ネン</t>
    </rPh>
    <rPh sb="4" eb="5">
      <t>ガツ</t>
    </rPh>
    <phoneticPr fontId="30"/>
  </si>
  <si>
    <t>5月</t>
    <phoneticPr fontId="30"/>
  </si>
  <si>
    <t>6月</t>
    <phoneticPr fontId="30"/>
  </si>
  <si>
    <t>7月</t>
    <phoneticPr fontId="30"/>
  </si>
  <si>
    <t>8月</t>
    <phoneticPr fontId="30"/>
  </si>
  <si>
    <t>9月</t>
    <phoneticPr fontId="30"/>
  </si>
  <si>
    <t>10月</t>
    <phoneticPr fontId="20"/>
  </si>
  <si>
    <t>11月</t>
    <phoneticPr fontId="30"/>
  </si>
  <si>
    <t>12月</t>
    <phoneticPr fontId="30"/>
  </si>
  <si>
    <t>24年1月</t>
    <rPh sb="2" eb="3">
      <t>ネン</t>
    </rPh>
    <rPh sb="4" eb="5">
      <t>ガツ</t>
    </rPh>
    <phoneticPr fontId="30"/>
  </si>
  <si>
    <t>2月</t>
    <phoneticPr fontId="30"/>
  </si>
  <si>
    <t>3月</t>
    <phoneticPr fontId="30"/>
  </si>
  <si>
    <t>※その他の入園者には、市内の小中学生を含む。</t>
  </si>
  <si>
    <t>資料　市動植物園</t>
  </si>
  <si>
    <t>18-21　宗教法人数（市内分）</t>
    <rPh sb="6" eb="8">
      <t>シュウキョウ</t>
    </rPh>
    <rPh sb="8" eb="10">
      <t>ホウジン</t>
    </rPh>
    <rPh sb="10" eb="11">
      <t>スウ</t>
    </rPh>
    <rPh sb="12" eb="13">
      <t>シ</t>
    </rPh>
    <rPh sb="13" eb="14">
      <t>ナイ</t>
    </rPh>
    <rPh sb="14" eb="15">
      <t>ブン</t>
    </rPh>
    <phoneticPr fontId="38"/>
  </si>
  <si>
    <t xml:space="preserve"> </t>
    <phoneticPr fontId="38"/>
  </si>
  <si>
    <t>各年度末現在</t>
    <rPh sb="0" eb="1">
      <t>カク</t>
    </rPh>
    <rPh sb="1" eb="4">
      <t>ネンドマツ</t>
    </rPh>
    <phoneticPr fontId="38"/>
  </si>
  <si>
    <t>種別</t>
    <rPh sb="0" eb="2">
      <t>シュベツ</t>
    </rPh>
    <phoneticPr fontId="38"/>
  </si>
  <si>
    <t>法人数</t>
  </si>
  <si>
    <t>平成
22年度</t>
    <rPh sb="5" eb="7">
      <t>ネンド</t>
    </rPh>
    <phoneticPr fontId="35"/>
  </si>
  <si>
    <t>23年度</t>
    <rPh sb="2" eb="3">
      <t>ネン</t>
    </rPh>
    <rPh sb="3" eb="4">
      <t>ド</t>
    </rPh>
    <phoneticPr fontId="38"/>
  </si>
  <si>
    <t>総    数</t>
  </si>
  <si>
    <t>浄土宗西山禅林寺派</t>
  </si>
  <si>
    <t>単立寺院</t>
  </si>
  <si>
    <t>浄土真宗本願寺派</t>
  </si>
  <si>
    <t>キリスト教系</t>
  </si>
  <si>
    <t>神道系</t>
  </si>
  <si>
    <t>真宗大谷派</t>
  </si>
  <si>
    <t>日本ハリストス正教会</t>
  </si>
  <si>
    <t>神社本庁</t>
  </si>
  <si>
    <t>真宗仏光寺派</t>
  </si>
  <si>
    <t>日本基督教団</t>
  </si>
  <si>
    <t>単立神社</t>
  </si>
  <si>
    <t>臨済宗妙心寺派</t>
  </si>
  <si>
    <t>日本福音ルーテル協会</t>
  </si>
  <si>
    <t>神習教</t>
  </si>
  <si>
    <t>臨済宗南禅寺派</t>
  </si>
  <si>
    <t>在日大韓国基督協会総会</t>
  </si>
  <si>
    <t>神理教</t>
  </si>
  <si>
    <t>-</t>
    <phoneticPr fontId="35"/>
  </si>
  <si>
    <t>臨済宗大徳寺派</t>
  </si>
  <si>
    <t>日本バプテスト連盟</t>
  </si>
  <si>
    <t>金光教</t>
  </si>
  <si>
    <t>曹洞宗</t>
  </si>
  <si>
    <t>日本ｱｯｾﾝﾌﾞﾘｰｽﾞｵﾌﾞｺﾞｯﾄﾞ教団</t>
  </si>
  <si>
    <t>世界心道教</t>
  </si>
  <si>
    <t>日蓮宗</t>
  </si>
  <si>
    <t>イエス之御霊協会教団</t>
  </si>
  <si>
    <t>明聖教</t>
    <rPh sb="1" eb="2">
      <t>セイ</t>
    </rPh>
    <phoneticPr fontId="38"/>
  </si>
  <si>
    <t>日蓮正宗</t>
  </si>
  <si>
    <t>日本ナザレン教団</t>
  </si>
  <si>
    <t>単立教会</t>
  </si>
  <si>
    <t>法華宗</t>
  </si>
  <si>
    <t>イムマヌエル綜合伝道団</t>
  </si>
  <si>
    <t>大本</t>
    <rPh sb="0" eb="1">
      <t>ダイ</t>
    </rPh>
    <rPh sb="1" eb="2">
      <t>ホン</t>
    </rPh>
    <phoneticPr fontId="35"/>
  </si>
  <si>
    <t>本門佛立宗</t>
  </si>
  <si>
    <t>基督聖教団</t>
  </si>
  <si>
    <t>仏教系</t>
  </si>
  <si>
    <t>日本山妙法寺大僧伽</t>
  </si>
  <si>
    <t>単立キリスト教会</t>
  </si>
  <si>
    <t>天台宗</t>
  </si>
  <si>
    <t>華厳宗</t>
  </si>
  <si>
    <t>諸教</t>
  </si>
  <si>
    <t>高野山真言宗</t>
  </si>
  <si>
    <t>中山身語正宗</t>
  </si>
  <si>
    <t>天理教</t>
  </si>
  <si>
    <t>真言宗醍醐派</t>
  </si>
  <si>
    <t>(非)肥州高野山真心言宗</t>
    <rPh sb="3" eb="4">
      <t>ヒ</t>
    </rPh>
    <rPh sb="4" eb="5">
      <t>シュウ</t>
    </rPh>
    <rPh sb="5" eb="8">
      <t>コウヤサン</t>
    </rPh>
    <rPh sb="8" eb="10">
      <t>マゴコロ</t>
    </rPh>
    <rPh sb="10" eb="11">
      <t>ゲン</t>
    </rPh>
    <rPh sb="11" eb="12">
      <t>シュウ</t>
    </rPh>
    <phoneticPr fontId="35"/>
  </si>
  <si>
    <t>生長の家</t>
  </si>
  <si>
    <t>真言宗国分寺派</t>
  </si>
  <si>
    <t>（非）　密　　　　 厳　　　　 宗</t>
    <rPh sb="1" eb="2">
      <t>ヒ</t>
    </rPh>
    <phoneticPr fontId="35"/>
  </si>
  <si>
    <t>ﾊﾟｰﾌｪｸﾄﾘﾊﾞﾃｨ教団</t>
  </si>
  <si>
    <t>八宗兼学真修教</t>
  </si>
  <si>
    <t>（非）　身　　 言　　 正　　 宗</t>
    <rPh sb="1" eb="2">
      <t>ヒ</t>
    </rPh>
    <phoneticPr fontId="35"/>
  </si>
  <si>
    <t>救世主教</t>
    <rPh sb="0" eb="1">
      <t>キュウ</t>
    </rPh>
    <rPh sb="1" eb="2">
      <t>セ</t>
    </rPh>
    <rPh sb="2" eb="3">
      <t>シュ</t>
    </rPh>
    <rPh sb="3" eb="4">
      <t>キョウ</t>
    </rPh>
    <phoneticPr fontId="35"/>
  </si>
  <si>
    <t>浄土宗</t>
  </si>
  <si>
    <t>（非）　真　 宗　 木　 辺　 派</t>
    <rPh sb="1" eb="2">
      <t>ヒ</t>
    </rPh>
    <rPh sb="4" eb="5">
      <t>シン</t>
    </rPh>
    <rPh sb="10" eb="11">
      <t>キ</t>
    </rPh>
    <rPh sb="13" eb="14">
      <t>ヘン</t>
    </rPh>
    <rPh sb="16" eb="17">
      <t>ハ</t>
    </rPh>
    <phoneticPr fontId="35"/>
  </si>
  <si>
    <t>単立</t>
    <rPh sb="0" eb="1">
      <t>タン</t>
    </rPh>
    <rPh sb="1" eb="2">
      <t>タ</t>
    </rPh>
    <phoneticPr fontId="38"/>
  </si>
  <si>
    <t>資料　県私学振興課（私学文書課から改称）</t>
    <rPh sb="0" eb="2">
      <t>シリョウ</t>
    </rPh>
    <rPh sb="3" eb="4">
      <t>ケン</t>
    </rPh>
    <rPh sb="4" eb="6">
      <t>シガク</t>
    </rPh>
    <rPh sb="6" eb="8">
      <t>シンコウ</t>
    </rPh>
    <rPh sb="8" eb="9">
      <t>カ</t>
    </rPh>
    <rPh sb="10" eb="12">
      <t>シガク</t>
    </rPh>
    <rPh sb="12" eb="14">
      <t>ブンショ</t>
    </rPh>
    <rPh sb="14" eb="15">
      <t>カ</t>
    </rPh>
    <rPh sb="17" eb="19">
      <t>カイショウ</t>
    </rPh>
    <phoneticPr fontId="35"/>
  </si>
  <si>
    <t>18-22　熊本城観覧人員及び観覧料収入</t>
    <phoneticPr fontId="30"/>
  </si>
  <si>
    <t>単位：千円</t>
    <rPh sb="3" eb="4">
      <t>セン</t>
    </rPh>
    <phoneticPr fontId="30"/>
  </si>
  <si>
    <t>総　額　　　　　　　　　　　　 (入園券）</t>
    <rPh sb="17" eb="19">
      <t>ニュウエン</t>
    </rPh>
    <rPh sb="19" eb="20">
      <t>ケン</t>
    </rPh>
    <phoneticPr fontId="30"/>
  </si>
  <si>
    <t>入園者数</t>
    <rPh sb="2" eb="3">
      <t>シャ</t>
    </rPh>
    <rPh sb="3" eb="4">
      <t>スウ</t>
    </rPh>
    <phoneticPr fontId="30"/>
  </si>
  <si>
    <t>総数</t>
    <rPh sb="0" eb="2">
      <t>ソウスウ</t>
    </rPh>
    <phoneticPr fontId="30"/>
  </si>
  <si>
    <t>一　　般</t>
  </si>
  <si>
    <t>団　　体</t>
  </si>
  <si>
    <t>大  人</t>
  </si>
  <si>
    <t>子　供</t>
  </si>
  <si>
    <t>21年度</t>
    <rPh sb="2" eb="4">
      <t>ネンド</t>
    </rPh>
    <phoneticPr fontId="30"/>
  </si>
  <si>
    <t>22年度</t>
    <rPh sb="2" eb="4">
      <t>ネンド</t>
    </rPh>
    <phoneticPr fontId="30"/>
  </si>
  <si>
    <t>23年度</t>
    <rPh sb="2" eb="4">
      <t>ネンド</t>
    </rPh>
    <phoneticPr fontId="30"/>
  </si>
  <si>
    <t>7月</t>
  </si>
  <si>
    <t>8月</t>
  </si>
  <si>
    <t>9月</t>
  </si>
  <si>
    <t>12月</t>
  </si>
  <si>
    <t>2月</t>
  </si>
  <si>
    <t>3月</t>
  </si>
  <si>
    <t>※入園者数には無料入園者数は含まない。</t>
    <rPh sb="1" eb="3">
      <t>ニュウエン</t>
    </rPh>
    <rPh sb="3" eb="4">
      <t>シャ</t>
    </rPh>
    <rPh sb="4" eb="5">
      <t>スウ</t>
    </rPh>
    <rPh sb="7" eb="9">
      <t>ムリョウ</t>
    </rPh>
    <rPh sb="9" eb="12">
      <t>ニュウエンシャ</t>
    </rPh>
    <rPh sb="12" eb="13">
      <t>スウ</t>
    </rPh>
    <rPh sb="14" eb="15">
      <t>フク</t>
    </rPh>
    <phoneticPr fontId="40"/>
  </si>
  <si>
    <t>資料　市熊本城総合事務所</t>
  </si>
  <si>
    <t>18-23　熊本市民会館利用件数（催物別）</t>
    <phoneticPr fontId="30"/>
  </si>
  <si>
    <t>大　ホ　ー　ル</t>
  </si>
  <si>
    <t>大  会  議  室</t>
  </si>
  <si>
    <t>中
会議室</t>
    <rPh sb="2" eb="5">
      <t>カイギシツ</t>
    </rPh>
    <phoneticPr fontId="41"/>
  </si>
  <si>
    <t>小
会議室</t>
    <rPh sb="0" eb="1">
      <t>ショウ</t>
    </rPh>
    <rPh sb="2" eb="5">
      <t>カイギシツ</t>
    </rPh>
    <phoneticPr fontId="41"/>
  </si>
  <si>
    <t>展示
(日数)
ロビー</t>
    <phoneticPr fontId="41"/>
  </si>
  <si>
    <t>合 計</t>
  </si>
  <si>
    <t>音楽</t>
    <phoneticPr fontId="41"/>
  </si>
  <si>
    <t>演芸
演劇</t>
    <rPh sb="3" eb="5">
      <t>エンゲキ</t>
    </rPh>
    <phoneticPr fontId="41"/>
  </si>
  <si>
    <t>大会
会議
式典</t>
    <rPh sb="3" eb="5">
      <t>カイギ</t>
    </rPh>
    <rPh sb="6" eb="8">
      <t>シキテン</t>
    </rPh>
    <phoneticPr fontId="41"/>
  </si>
  <si>
    <t>日舞
洋舞</t>
    <rPh sb="0" eb="1">
      <t>ニチ</t>
    </rPh>
    <rPh sb="1" eb="2">
      <t>マイ</t>
    </rPh>
    <rPh sb="3" eb="4">
      <t>ヨウ</t>
    </rPh>
    <rPh sb="4" eb="5">
      <t>ブ</t>
    </rPh>
    <phoneticPr fontId="41"/>
  </si>
  <si>
    <t>その他</t>
    <phoneticPr fontId="41"/>
  </si>
  <si>
    <t>23年4月</t>
    <rPh sb="2" eb="3">
      <t>ネン</t>
    </rPh>
    <phoneticPr fontId="20"/>
  </si>
  <si>
    <t>5月</t>
    <phoneticPr fontId="41"/>
  </si>
  <si>
    <t>6月</t>
    <phoneticPr fontId="41"/>
  </si>
  <si>
    <t>7月</t>
    <phoneticPr fontId="41"/>
  </si>
  <si>
    <t>8月</t>
    <phoneticPr fontId="41"/>
  </si>
  <si>
    <t>9月</t>
    <phoneticPr fontId="41"/>
  </si>
  <si>
    <t>11月</t>
    <phoneticPr fontId="41"/>
  </si>
  <si>
    <t>12月</t>
    <phoneticPr fontId="41"/>
  </si>
  <si>
    <t>24年1月</t>
    <rPh sb="2" eb="3">
      <t>ネン</t>
    </rPh>
    <phoneticPr fontId="20"/>
  </si>
  <si>
    <t>2月</t>
    <phoneticPr fontId="41"/>
  </si>
  <si>
    <t>3月</t>
    <phoneticPr fontId="41"/>
  </si>
  <si>
    <t>※項目について、大ホール・日舞洋舞を追加、また大会議室・展示を削除。数値について、20年度以前を修正。</t>
    <rPh sb="1" eb="3">
      <t>コウモク</t>
    </rPh>
    <rPh sb="8" eb="9">
      <t>ダイ</t>
    </rPh>
    <rPh sb="13" eb="15">
      <t>ニチブ</t>
    </rPh>
    <rPh sb="15" eb="16">
      <t>ヨウ</t>
    </rPh>
    <rPh sb="16" eb="17">
      <t>ブ</t>
    </rPh>
    <rPh sb="18" eb="20">
      <t>ツイカ</t>
    </rPh>
    <rPh sb="23" eb="24">
      <t>ダイ</t>
    </rPh>
    <rPh sb="24" eb="27">
      <t>カイギシツ</t>
    </rPh>
    <rPh sb="28" eb="30">
      <t>テンジ</t>
    </rPh>
    <rPh sb="31" eb="33">
      <t>サクジョ</t>
    </rPh>
    <rPh sb="34" eb="36">
      <t>スウチ</t>
    </rPh>
    <rPh sb="43" eb="45">
      <t>ネンド</t>
    </rPh>
    <rPh sb="45" eb="47">
      <t>イゼン</t>
    </rPh>
    <rPh sb="48" eb="50">
      <t>シュウセイ</t>
    </rPh>
    <phoneticPr fontId="30"/>
  </si>
  <si>
    <t>※改装工事のため、平成１８年７月1日より１９年７月31日まで休館。</t>
    <rPh sb="1" eb="3">
      <t>カイソウ</t>
    </rPh>
    <rPh sb="3" eb="5">
      <t>コウジ</t>
    </rPh>
    <rPh sb="9" eb="11">
      <t>ヘイセイ</t>
    </rPh>
    <rPh sb="13" eb="14">
      <t>ネン</t>
    </rPh>
    <rPh sb="15" eb="16">
      <t>ガツ</t>
    </rPh>
    <rPh sb="17" eb="18">
      <t>ヒ</t>
    </rPh>
    <rPh sb="22" eb="23">
      <t>ネン</t>
    </rPh>
    <rPh sb="24" eb="25">
      <t>ガツ</t>
    </rPh>
    <rPh sb="27" eb="28">
      <t>ヒ</t>
    </rPh>
    <rPh sb="30" eb="32">
      <t>キュウカン</t>
    </rPh>
    <phoneticPr fontId="30"/>
  </si>
  <si>
    <t>資料　市民会館</t>
  </si>
  <si>
    <t xml:space="preserve"> </t>
    <phoneticPr fontId="41"/>
  </si>
  <si>
    <t>18-24　熊本市競輪事業実績</t>
    <phoneticPr fontId="20"/>
  </si>
  <si>
    <t>年度・回数</t>
  </si>
  <si>
    <t>開催回数</t>
  </si>
  <si>
    <t>開催日数</t>
  </si>
  <si>
    <t>入場者数
（人）</t>
    <rPh sb="6" eb="7">
      <t>ニン</t>
    </rPh>
    <phoneticPr fontId="20"/>
  </si>
  <si>
    <t>車券総発売高
（千円）</t>
    <rPh sb="8" eb="9">
      <t>セン</t>
    </rPh>
    <rPh sb="9" eb="10">
      <t>エン</t>
    </rPh>
    <phoneticPr fontId="20"/>
  </si>
  <si>
    <t>一日平均
入場者数</t>
    <phoneticPr fontId="20"/>
  </si>
  <si>
    <t>一人当り
発売高（円）</t>
    <rPh sb="9" eb="10">
      <t>エン</t>
    </rPh>
    <phoneticPr fontId="20"/>
  </si>
  <si>
    <t>平成23年第1回</t>
    <rPh sb="4" eb="5">
      <t>ネン</t>
    </rPh>
    <rPh sb="5" eb="6">
      <t>ダイ</t>
    </rPh>
    <rPh sb="7" eb="8">
      <t>カイ</t>
    </rPh>
    <phoneticPr fontId="20"/>
  </si>
  <si>
    <t>第2回</t>
    <phoneticPr fontId="20"/>
  </si>
  <si>
    <t>第3回</t>
    <phoneticPr fontId="20"/>
  </si>
  <si>
    <t>第4回</t>
    <phoneticPr fontId="20"/>
  </si>
  <si>
    <t>第5回</t>
    <phoneticPr fontId="20"/>
  </si>
  <si>
    <t>第6回</t>
    <phoneticPr fontId="20"/>
  </si>
  <si>
    <t>第7回</t>
    <phoneticPr fontId="20"/>
  </si>
  <si>
    <t>第8回</t>
    <phoneticPr fontId="20"/>
  </si>
  <si>
    <t>第9回</t>
    <phoneticPr fontId="20"/>
  </si>
  <si>
    <t>第10回</t>
    <phoneticPr fontId="20"/>
  </si>
  <si>
    <t>第11回</t>
    <phoneticPr fontId="20"/>
  </si>
  <si>
    <t>第12回</t>
    <phoneticPr fontId="20"/>
  </si>
  <si>
    <t>※車券総発売高については、各回千円未満切捨てのため年度の合計金額とのずれあり。</t>
  </si>
  <si>
    <t>※車券総発売高については電話投票分も含むが、１人当たり発売高については電話投票利用者数が確認</t>
    <rPh sb="1" eb="3">
      <t>シャケン</t>
    </rPh>
    <rPh sb="3" eb="4">
      <t>ソウ</t>
    </rPh>
    <rPh sb="4" eb="6">
      <t>ハツバイ</t>
    </rPh>
    <rPh sb="6" eb="7">
      <t>ダカ</t>
    </rPh>
    <rPh sb="12" eb="14">
      <t>デンワ</t>
    </rPh>
    <rPh sb="14" eb="16">
      <t>トウヒョウ</t>
    </rPh>
    <rPh sb="16" eb="17">
      <t>ブン</t>
    </rPh>
    <rPh sb="18" eb="19">
      <t>フク</t>
    </rPh>
    <rPh sb="22" eb="24">
      <t>ヒトリ</t>
    </rPh>
    <rPh sb="24" eb="25">
      <t>ア</t>
    </rPh>
    <rPh sb="27" eb="29">
      <t>ハツバイ</t>
    </rPh>
    <rPh sb="29" eb="30">
      <t>タカ</t>
    </rPh>
    <rPh sb="35" eb="37">
      <t>デンワ</t>
    </rPh>
    <rPh sb="37" eb="39">
      <t>トウヒョウ</t>
    </rPh>
    <rPh sb="39" eb="41">
      <t>リヨウ</t>
    </rPh>
    <rPh sb="41" eb="42">
      <t>シャ</t>
    </rPh>
    <rPh sb="42" eb="43">
      <t>スウ</t>
    </rPh>
    <rPh sb="44" eb="46">
      <t>カクニン</t>
    </rPh>
    <phoneticPr fontId="20"/>
  </si>
  <si>
    <t>　できないため本場のみの入場者数で算出するもの。</t>
    <rPh sb="7" eb="9">
      <t>ホンバ</t>
    </rPh>
    <rPh sb="12" eb="14">
      <t>ニュウジョウ</t>
    </rPh>
    <rPh sb="14" eb="15">
      <t>シャ</t>
    </rPh>
    <rPh sb="15" eb="16">
      <t>スウ</t>
    </rPh>
    <rPh sb="17" eb="19">
      <t>サンシュツ</t>
    </rPh>
    <phoneticPr fontId="20"/>
  </si>
  <si>
    <t>※第７回は初日にシステム障害によりレースを中断したため、2日目3日目の入場を無料とした。上記入場者</t>
    <rPh sb="1" eb="2">
      <t>ダイ</t>
    </rPh>
    <rPh sb="3" eb="4">
      <t>カイ</t>
    </rPh>
    <rPh sb="5" eb="7">
      <t>ショニチ</t>
    </rPh>
    <rPh sb="12" eb="14">
      <t>ショウガイ</t>
    </rPh>
    <rPh sb="21" eb="23">
      <t>チュウダン</t>
    </rPh>
    <rPh sb="29" eb="30">
      <t>ニチ</t>
    </rPh>
    <rPh sb="30" eb="31">
      <t>メ</t>
    </rPh>
    <rPh sb="32" eb="33">
      <t>ニチ</t>
    </rPh>
    <rPh sb="33" eb="34">
      <t>メ</t>
    </rPh>
    <rPh sb="35" eb="37">
      <t>ニュウジョウ</t>
    </rPh>
    <rPh sb="38" eb="40">
      <t>ムリョウ</t>
    </rPh>
    <rPh sb="44" eb="46">
      <t>ジョウキ</t>
    </rPh>
    <rPh sb="46" eb="49">
      <t>ニュウジョウシャ</t>
    </rPh>
    <phoneticPr fontId="20"/>
  </si>
  <si>
    <t>　は初日の有料入場者のみの数。</t>
    <rPh sb="2" eb="4">
      <t>ショニチ</t>
    </rPh>
    <rPh sb="5" eb="7">
      <t>ユウリョウ</t>
    </rPh>
    <rPh sb="7" eb="10">
      <t>ニュウジョウシャ</t>
    </rPh>
    <rPh sb="13" eb="14">
      <t>スウ</t>
    </rPh>
    <phoneticPr fontId="20"/>
  </si>
  <si>
    <t>資料　市競輪事務所</t>
    <rPh sb="6" eb="8">
      <t>ジム</t>
    </rPh>
    <rPh sb="8" eb="9">
      <t>ショ</t>
    </rPh>
    <phoneticPr fontId="20"/>
  </si>
  <si>
    <t>18-25　来熊観光客数</t>
    <phoneticPr fontId="30"/>
  </si>
  <si>
    <t>単位：人・％</t>
  </si>
  <si>
    <t>年  次</t>
  </si>
  <si>
    <t>観　光　客　数</t>
  </si>
  <si>
    <t>宿　泊　客　数</t>
  </si>
  <si>
    <t>滞　留　率</t>
  </si>
  <si>
    <t>うち外国人</t>
  </si>
  <si>
    <t>19年</t>
    <phoneticPr fontId="30"/>
  </si>
  <si>
    <t>20年</t>
    <phoneticPr fontId="30"/>
  </si>
  <si>
    <t>※（推計）</t>
    <rPh sb="2" eb="4">
      <t>スイケイ</t>
    </rPh>
    <phoneticPr fontId="30"/>
  </si>
  <si>
    <t>資料　市観光振興課</t>
    <rPh sb="6" eb="8">
      <t>シンコウ</t>
    </rPh>
    <rPh sb="8" eb="9">
      <t>カ</t>
    </rPh>
    <phoneticPr fontId="30"/>
  </si>
  <si>
    <t>18-26　主要観光地・施設等</t>
    <rPh sb="10" eb="11">
      <t>チ</t>
    </rPh>
    <rPh sb="12" eb="14">
      <t>シセツ</t>
    </rPh>
    <rPh sb="14" eb="15">
      <t>トウ</t>
    </rPh>
    <phoneticPr fontId="3"/>
  </si>
  <si>
    <t>名　称</t>
    <rPh sb="0" eb="1">
      <t>ナ</t>
    </rPh>
    <rPh sb="2" eb="3">
      <t>ショウ</t>
    </rPh>
    <phoneticPr fontId="3"/>
  </si>
  <si>
    <t>所在地</t>
    <rPh sb="0" eb="3">
      <t>ショザイチ</t>
    </rPh>
    <phoneticPr fontId="3"/>
  </si>
  <si>
    <t>主な交通機関・最寄りの停留所</t>
    <rPh sb="0" eb="1">
      <t>オモ</t>
    </rPh>
    <rPh sb="2" eb="4">
      <t>コウツウ</t>
    </rPh>
    <rPh sb="4" eb="6">
      <t>キカン</t>
    </rPh>
    <rPh sb="7" eb="9">
      <t>モヨ</t>
    </rPh>
    <rPh sb="11" eb="13">
      <t>テイリュウジョウ</t>
    </rPh>
    <rPh sb="13" eb="14">
      <t>ショ</t>
    </rPh>
    <phoneticPr fontId="3"/>
  </si>
  <si>
    <t>バ：バス　　　電：電車</t>
    <rPh sb="7" eb="8">
      <t>デン</t>
    </rPh>
    <rPh sb="9" eb="11">
      <t>デンシャ</t>
    </rPh>
    <phoneticPr fontId="3"/>
  </si>
  <si>
    <t>（中央区）</t>
    <rPh sb="1" eb="3">
      <t>チュウオウ</t>
    </rPh>
    <rPh sb="3" eb="4">
      <t>ク</t>
    </rPh>
    <phoneticPr fontId="3"/>
  </si>
  <si>
    <t>（北区）</t>
    <rPh sb="1" eb="2">
      <t>キタ</t>
    </rPh>
    <phoneticPr fontId="3"/>
  </si>
  <si>
    <t>熊本城</t>
  </si>
  <si>
    <t>本丸</t>
  </si>
  <si>
    <t>バ：</t>
  </si>
  <si>
    <t>熊本城二の丸駐車場</t>
    <rPh sb="3" eb="4">
      <t>ニ</t>
    </rPh>
    <rPh sb="5" eb="6">
      <t>マル</t>
    </rPh>
    <rPh sb="6" eb="9">
      <t>チュウシャジョウ</t>
    </rPh>
    <phoneticPr fontId="3"/>
  </si>
  <si>
    <t>武蔵塚公園</t>
  </si>
  <si>
    <t>龍田弓削1丁目</t>
    <rPh sb="5" eb="7">
      <t>チョウメ</t>
    </rPh>
    <phoneticPr fontId="3"/>
  </si>
  <si>
    <t>龍田市民センター前</t>
  </si>
  <si>
    <t>電：</t>
  </si>
  <si>
    <t>熊本城・市役所前</t>
    <rPh sb="4" eb="7">
      <t>シヤクショ</t>
    </rPh>
    <phoneticPr fontId="3"/>
  </si>
  <si>
    <t>熊本国際民芸館</t>
  </si>
  <si>
    <t>龍田1丁目</t>
    <rPh sb="3" eb="5">
      <t>チョウメ</t>
    </rPh>
    <phoneticPr fontId="3"/>
  </si>
  <si>
    <t>三の宮</t>
  </si>
  <si>
    <t>桜の馬場　城彩苑</t>
    <rPh sb="0" eb="1">
      <t>サクラ</t>
    </rPh>
    <rPh sb="2" eb="4">
      <t>ババ</t>
    </rPh>
    <rPh sb="5" eb="6">
      <t>ジョウ</t>
    </rPh>
    <rPh sb="6" eb="7">
      <t>サイ</t>
    </rPh>
    <rPh sb="7" eb="8">
      <t>エン</t>
    </rPh>
    <phoneticPr fontId="3"/>
  </si>
  <si>
    <t>二の丸</t>
  </si>
  <si>
    <t>水の科学館</t>
  </si>
  <si>
    <t>八景水谷1丁目</t>
    <rPh sb="5" eb="7">
      <t>チョウメ</t>
    </rPh>
    <phoneticPr fontId="3"/>
  </si>
  <si>
    <t>八景水谷</t>
  </si>
  <si>
    <t>熊本県立美術館（本館）</t>
    <rPh sb="0" eb="2">
      <t>クマモト</t>
    </rPh>
    <phoneticPr fontId="3"/>
  </si>
  <si>
    <t>熊本城二の丸駐車場</t>
    <rPh sb="0" eb="2">
      <t>クマモト</t>
    </rPh>
    <rPh sb="2" eb="3">
      <t>ジョウ</t>
    </rPh>
    <rPh sb="3" eb="4">
      <t>ニ</t>
    </rPh>
    <rPh sb="5" eb="6">
      <t>マル</t>
    </rPh>
    <rPh sb="6" eb="9">
      <t>チュウシャジョウ</t>
    </rPh>
    <phoneticPr fontId="3"/>
  </si>
  <si>
    <t>御馬下の角小屋</t>
  </si>
  <si>
    <t>四方寄町</t>
    <rPh sb="3" eb="4">
      <t>マチ</t>
    </rPh>
    <phoneticPr fontId="3"/>
  </si>
  <si>
    <t>四方寄</t>
    <phoneticPr fontId="3"/>
  </si>
  <si>
    <t>熊本県立美術館（分館）</t>
    <rPh sb="0" eb="2">
      <t>クマモト</t>
    </rPh>
    <phoneticPr fontId="3"/>
  </si>
  <si>
    <t>千葉城町</t>
    <rPh sb="3" eb="4">
      <t>マチ</t>
    </rPh>
    <phoneticPr fontId="3"/>
  </si>
  <si>
    <t>県立美術館分館前</t>
    <rPh sb="0" eb="2">
      <t>ケンリツ</t>
    </rPh>
    <rPh sb="2" eb="5">
      <t>ビジュツカン</t>
    </rPh>
    <rPh sb="5" eb="7">
      <t>ブンカン</t>
    </rPh>
    <rPh sb="7" eb="8">
      <t>マエ</t>
    </rPh>
    <phoneticPr fontId="3"/>
  </si>
  <si>
    <t>フードパル熊本</t>
    <rPh sb="5" eb="7">
      <t>クマモト</t>
    </rPh>
    <phoneticPr fontId="3"/>
  </si>
  <si>
    <t>貢町</t>
  </si>
  <si>
    <t>荒神入口</t>
  </si>
  <si>
    <t>植木温泉</t>
    <rPh sb="0" eb="2">
      <t>ウエキ</t>
    </rPh>
    <rPh sb="2" eb="4">
      <t>オンセン</t>
    </rPh>
    <phoneticPr fontId="3"/>
  </si>
  <si>
    <t>植木町米塚</t>
    <rPh sb="0" eb="3">
      <t>ウエキマチ</t>
    </rPh>
    <rPh sb="3" eb="4">
      <t>コメ</t>
    </rPh>
    <rPh sb="4" eb="5">
      <t>ツカ</t>
    </rPh>
    <phoneticPr fontId="3"/>
  </si>
  <si>
    <t>熊本県伝統工芸館</t>
    <rPh sb="0" eb="3">
      <t>クマモトケン</t>
    </rPh>
    <phoneticPr fontId="3"/>
  </si>
  <si>
    <t>千葉城町</t>
  </si>
  <si>
    <t>KKRホテル熊本前</t>
    <rPh sb="6" eb="8">
      <t>クマモト</t>
    </rPh>
    <rPh sb="8" eb="9">
      <t>マエ</t>
    </rPh>
    <phoneticPr fontId="3"/>
  </si>
  <si>
    <t>宮原温泉</t>
    <rPh sb="0" eb="2">
      <t>ミヤハラ</t>
    </rPh>
    <rPh sb="2" eb="4">
      <t>オンセン</t>
    </rPh>
    <phoneticPr fontId="3"/>
  </si>
  <si>
    <t>植木町宮原</t>
    <rPh sb="0" eb="2">
      <t>ウエキ</t>
    </rPh>
    <rPh sb="2" eb="3">
      <t>マチ</t>
    </rPh>
    <rPh sb="3" eb="5">
      <t>ミヤハラ</t>
    </rPh>
    <phoneticPr fontId="3"/>
  </si>
  <si>
    <t>宮原温泉前</t>
    <rPh sb="0" eb="2">
      <t>ミヤハラ</t>
    </rPh>
    <rPh sb="2" eb="4">
      <t>オンセン</t>
    </rPh>
    <rPh sb="4" eb="5">
      <t>マエ</t>
    </rPh>
    <phoneticPr fontId="3"/>
  </si>
  <si>
    <t>熊本市現代美術館</t>
  </si>
  <si>
    <t>上通町</t>
  </si>
  <si>
    <t>通町筋</t>
  </si>
  <si>
    <t>種田山頭火・味取観音堂</t>
    <rPh sb="0" eb="2">
      <t>タネダ</t>
    </rPh>
    <rPh sb="2" eb="5">
      <t>サントウカ</t>
    </rPh>
    <rPh sb="6" eb="7">
      <t>アジ</t>
    </rPh>
    <rPh sb="7" eb="8">
      <t>トリ</t>
    </rPh>
    <rPh sb="8" eb="11">
      <t>カンノンドウ</t>
    </rPh>
    <phoneticPr fontId="3"/>
  </si>
  <si>
    <t>植木町味取</t>
    <rPh sb="0" eb="3">
      <t>ウエキマチ</t>
    </rPh>
    <rPh sb="3" eb="4">
      <t>アジ</t>
    </rPh>
    <rPh sb="4" eb="5">
      <t>ト</t>
    </rPh>
    <phoneticPr fontId="3"/>
  </si>
  <si>
    <t>味取</t>
    <rPh sb="0" eb="1">
      <t>アジ</t>
    </rPh>
    <rPh sb="1" eb="2">
      <t>ト</t>
    </rPh>
    <phoneticPr fontId="3"/>
  </si>
  <si>
    <t>熊本博物館</t>
  </si>
  <si>
    <t>古京町</t>
  </si>
  <si>
    <t>博物館・旧細川刑部邸前</t>
    <rPh sb="4" eb="5">
      <t>キュウ</t>
    </rPh>
    <rPh sb="5" eb="7">
      <t>ホソカワ</t>
    </rPh>
    <rPh sb="7" eb="8">
      <t>ケイ</t>
    </rPh>
    <rPh sb="8" eb="10">
      <t>ブテイ</t>
    </rPh>
    <rPh sb="10" eb="11">
      <t>マエ</t>
    </rPh>
    <phoneticPr fontId="3"/>
  </si>
  <si>
    <t>田原坂公園</t>
    <rPh sb="0" eb="2">
      <t>タハラ</t>
    </rPh>
    <rPh sb="2" eb="3">
      <t>サカ</t>
    </rPh>
    <rPh sb="3" eb="5">
      <t>コウエン</t>
    </rPh>
    <phoneticPr fontId="3"/>
  </si>
  <si>
    <t>植木町豊岡</t>
    <rPh sb="0" eb="3">
      <t>ウエキマチ</t>
    </rPh>
    <rPh sb="3" eb="5">
      <t>トヨオカ</t>
    </rPh>
    <phoneticPr fontId="3"/>
  </si>
  <si>
    <t>鈴麦</t>
    <rPh sb="0" eb="1">
      <t>スズ</t>
    </rPh>
    <rPh sb="1" eb="2">
      <t>ムギ</t>
    </rPh>
    <phoneticPr fontId="3"/>
  </si>
  <si>
    <t>田原坂駅</t>
    <rPh sb="0" eb="2">
      <t>タハラ</t>
    </rPh>
    <rPh sb="2" eb="3">
      <t>サカ</t>
    </rPh>
    <rPh sb="3" eb="4">
      <t>エキ</t>
    </rPh>
    <phoneticPr fontId="3"/>
  </si>
  <si>
    <t>旧細川刑部邸</t>
  </si>
  <si>
    <t>古京町</t>
    <rPh sb="0" eb="1">
      <t>フル</t>
    </rPh>
    <rPh sb="1" eb="2">
      <t>キョウ</t>
    </rPh>
    <rPh sb="2" eb="3">
      <t>マチ</t>
    </rPh>
    <phoneticPr fontId="3"/>
  </si>
  <si>
    <t>豊岡のめがね橋</t>
    <rPh sb="0" eb="2">
      <t>トヨオカ</t>
    </rPh>
    <rPh sb="6" eb="7">
      <t>ハシ</t>
    </rPh>
    <phoneticPr fontId="3"/>
  </si>
  <si>
    <t>監物台樹木園</t>
  </si>
  <si>
    <t>熊本城・二の丸駐車場</t>
    <rPh sb="4" eb="5">
      <t>ニ</t>
    </rPh>
    <rPh sb="6" eb="7">
      <t>マル</t>
    </rPh>
    <rPh sb="7" eb="10">
      <t>チュウシャジョウ</t>
    </rPh>
    <phoneticPr fontId="3"/>
  </si>
  <si>
    <t>小野泉水公園</t>
    <rPh sb="0" eb="2">
      <t>オノ</t>
    </rPh>
    <rPh sb="2" eb="4">
      <t>センスイ</t>
    </rPh>
    <rPh sb="4" eb="6">
      <t>コウエン</t>
    </rPh>
    <phoneticPr fontId="3"/>
  </si>
  <si>
    <t>植木町小野</t>
    <rPh sb="0" eb="3">
      <t>ウエキマチ</t>
    </rPh>
    <rPh sb="3" eb="5">
      <t>オノ</t>
    </rPh>
    <phoneticPr fontId="3"/>
  </si>
  <si>
    <t>小泉八雲熊本旧居</t>
  </si>
  <si>
    <t>安政町</t>
  </si>
  <si>
    <t>（西区）</t>
    <rPh sb="1" eb="2">
      <t>サイ</t>
    </rPh>
    <phoneticPr fontId="3"/>
  </si>
  <si>
    <t>本妙寺（宝物館）</t>
  </si>
  <si>
    <t>花園4丁目</t>
    <rPh sb="3" eb="5">
      <t>チョウメ</t>
    </rPh>
    <phoneticPr fontId="3"/>
  </si>
  <si>
    <t>本妙寺</t>
    <phoneticPr fontId="3"/>
  </si>
  <si>
    <t>夏目漱石内坪井旧居</t>
  </si>
  <si>
    <t>内坪井町</t>
    <rPh sb="0" eb="1">
      <t>ウチ</t>
    </rPh>
    <phoneticPr fontId="3"/>
  </si>
  <si>
    <t>壷井橋</t>
    <rPh sb="0" eb="2">
      <t>ツボイ</t>
    </rPh>
    <rPh sb="2" eb="3">
      <t>バシ</t>
    </rPh>
    <phoneticPr fontId="3"/>
  </si>
  <si>
    <t>本妙寺入口</t>
    <rPh sb="3" eb="5">
      <t>イリグチ</t>
    </rPh>
    <phoneticPr fontId="3"/>
  </si>
  <si>
    <t>島田美術館</t>
  </si>
  <si>
    <t>島崎4丁目</t>
    <rPh sb="3" eb="5">
      <t>チョウメ</t>
    </rPh>
    <phoneticPr fontId="3"/>
  </si>
  <si>
    <t>慈恵病院前</t>
    <rPh sb="4" eb="5">
      <t>マエ</t>
    </rPh>
    <phoneticPr fontId="3"/>
  </si>
  <si>
    <t>徳富記念園</t>
  </si>
  <si>
    <t>大江4丁目</t>
    <rPh sb="3" eb="5">
      <t>チョウメ</t>
    </rPh>
    <phoneticPr fontId="3"/>
  </si>
  <si>
    <t>消防局防災センター前</t>
  </si>
  <si>
    <t>雲巌禅寺・五百羅漢・霊巖洞</t>
  </si>
  <si>
    <t>松尾町平山</t>
  </si>
  <si>
    <t>岩戸観音入口</t>
  </si>
  <si>
    <t>五高記念館</t>
  </si>
  <si>
    <t>黒髪2丁目</t>
    <rPh sb="3" eb="5">
      <t>チョウメ</t>
    </rPh>
    <phoneticPr fontId="3"/>
  </si>
  <si>
    <t>熊本大学前</t>
  </si>
  <si>
    <t>峠の茶屋公園</t>
  </si>
  <si>
    <t>河内町岳</t>
  </si>
  <si>
    <t>峠の茶屋公園前</t>
  </si>
  <si>
    <t>ﾘﾃﾞﾙ・ﾗｲﾄ両女史記念館</t>
    <phoneticPr fontId="3"/>
  </si>
  <si>
    <t>黒髪5丁目</t>
    <rPh sb="3" eb="5">
      <t>チョウメ</t>
    </rPh>
    <phoneticPr fontId="3"/>
  </si>
  <si>
    <t>立田自然公園入口</t>
    <rPh sb="0" eb="2">
      <t>タツタ</t>
    </rPh>
    <rPh sb="2" eb="4">
      <t>シゼン</t>
    </rPh>
    <rPh sb="4" eb="6">
      <t>コウエン</t>
    </rPh>
    <rPh sb="6" eb="7">
      <t>イ</t>
    </rPh>
    <rPh sb="7" eb="8">
      <t>グチ</t>
    </rPh>
    <phoneticPr fontId="3"/>
  </si>
  <si>
    <t>金峰森の駅　みちくさ館</t>
  </si>
  <si>
    <t>金峰森の駅みちくさ館前</t>
  </si>
  <si>
    <t>神風連資料館</t>
  </si>
  <si>
    <t>黒髪五丁目</t>
    <rPh sb="2" eb="3">
      <t>ゴ</t>
    </rPh>
    <phoneticPr fontId="3"/>
  </si>
  <si>
    <t>（東区）</t>
    <rPh sb="1" eb="2">
      <t>ヒガシ</t>
    </rPh>
    <phoneticPr fontId="3"/>
  </si>
  <si>
    <t>立田自然公園</t>
  </si>
  <si>
    <t>黒髪4丁目</t>
    <rPh sb="3" eb="5">
      <t>チョウメ</t>
    </rPh>
    <phoneticPr fontId="3"/>
  </si>
  <si>
    <t>立田自然公園入口</t>
  </si>
  <si>
    <t>熊本市動植物園</t>
    <rPh sb="0" eb="3">
      <t>クマモトシ</t>
    </rPh>
    <phoneticPr fontId="3"/>
  </si>
  <si>
    <t>健軍5丁目</t>
    <rPh sb="3" eb="5">
      <t>チョウメ</t>
    </rPh>
    <phoneticPr fontId="3"/>
  </si>
  <si>
    <t>動植物園入口</t>
    <rPh sb="4" eb="6">
      <t>イリグチ</t>
    </rPh>
    <phoneticPr fontId="3"/>
  </si>
  <si>
    <t>後藤是山記念館</t>
  </si>
  <si>
    <t>水前寺2丁目</t>
    <rPh sb="4" eb="6">
      <t>チョウメ</t>
    </rPh>
    <phoneticPr fontId="3"/>
  </si>
  <si>
    <t>国府</t>
  </si>
  <si>
    <t>国府</t>
    <rPh sb="0" eb="2">
      <t>コクフ</t>
    </rPh>
    <phoneticPr fontId="3"/>
  </si>
  <si>
    <t>横井小楠記念館</t>
  </si>
  <si>
    <t>沼山津1丁目</t>
    <rPh sb="4" eb="6">
      <t>チョウメ</t>
    </rPh>
    <phoneticPr fontId="3"/>
  </si>
  <si>
    <t>小楠記念館入口</t>
    <rPh sb="5" eb="7">
      <t>イリグチ</t>
    </rPh>
    <phoneticPr fontId="3"/>
  </si>
  <si>
    <t>水前寺成趣園</t>
  </si>
  <si>
    <t>水前寺公園</t>
  </si>
  <si>
    <t>（南区）</t>
    <rPh sb="1" eb="2">
      <t>ミナミ</t>
    </rPh>
    <phoneticPr fontId="3"/>
  </si>
  <si>
    <t>水前寺公園</t>
    <phoneticPr fontId="3"/>
  </si>
  <si>
    <t>くまもと工芸会館</t>
  </si>
  <si>
    <t>川尻1丁目</t>
    <rPh sb="3" eb="5">
      <t>チョウメ</t>
    </rPh>
    <phoneticPr fontId="3"/>
  </si>
  <si>
    <t>くまもと工芸会館前</t>
    <phoneticPr fontId="3"/>
  </si>
  <si>
    <t>熊本洋学校教師ｼﾞｪｰﾝｽﾞ邸</t>
    <rPh sb="0" eb="2">
      <t>クマモト</t>
    </rPh>
    <phoneticPr fontId="3"/>
  </si>
  <si>
    <t>水前寺公園前県立図書館入口</t>
    <rPh sb="5" eb="6">
      <t>マエ</t>
    </rPh>
    <phoneticPr fontId="3"/>
  </si>
  <si>
    <t>雁回山長寿寺　木原不動尊</t>
    <rPh sb="0" eb="1">
      <t>ガン</t>
    </rPh>
    <rPh sb="1" eb="2">
      <t>カイ</t>
    </rPh>
    <rPh sb="2" eb="3">
      <t>サン</t>
    </rPh>
    <rPh sb="3" eb="5">
      <t>チョウジュ</t>
    </rPh>
    <rPh sb="5" eb="6">
      <t>ジ</t>
    </rPh>
    <rPh sb="7" eb="9">
      <t>キハラ</t>
    </rPh>
    <rPh sb="9" eb="12">
      <t>フドウソン</t>
    </rPh>
    <phoneticPr fontId="3"/>
  </si>
  <si>
    <t>富合町木原</t>
    <rPh sb="0" eb="2">
      <t>トミアイ</t>
    </rPh>
    <rPh sb="2" eb="3">
      <t>マチ</t>
    </rPh>
    <rPh sb="3" eb="5">
      <t>キハラ</t>
    </rPh>
    <phoneticPr fontId="3"/>
  </si>
  <si>
    <t>木原不動尊前</t>
    <rPh sb="0" eb="2">
      <t>キハラ</t>
    </rPh>
    <rPh sb="2" eb="5">
      <t>フドウソン</t>
    </rPh>
    <rPh sb="5" eb="6">
      <t>マエ</t>
    </rPh>
    <phoneticPr fontId="3"/>
  </si>
  <si>
    <t>市立体育館前</t>
  </si>
  <si>
    <t>六殿神社</t>
    <rPh sb="0" eb="1">
      <t>ロク</t>
    </rPh>
    <rPh sb="1" eb="2">
      <t>デン</t>
    </rPh>
    <rPh sb="2" eb="4">
      <t>ジンジャ</t>
    </rPh>
    <phoneticPr fontId="3"/>
  </si>
  <si>
    <t>熊本近代文学館</t>
    <rPh sb="0" eb="2">
      <t>クマモト</t>
    </rPh>
    <phoneticPr fontId="3"/>
  </si>
  <si>
    <t>出水2丁目</t>
    <rPh sb="3" eb="5">
      <t>チョウメ</t>
    </rPh>
    <phoneticPr fontId="3"/>
  </si>
  <si>
    <t>雁回山自然公園</t>
    <rPh sb="0" eb="1">
      <t>ガン</t>
    </rPh>
    <rPh sb="1" eb="2">
      <t>カイ</t>
    </rPh>
    <rPh sb="2" eb="3">
      <t>サン</t>
    </rPh>
    <rPh sb="3" eb="5">
      <t>シゼン</t>
    </rPh>
    <rPh sb="5" eb="7">
      <t>コウエン</t>
    </rPh>
    <phoneticPr fontId="3"/>
  </si>
  <si>
    <t>富合町平原</t>
    <rPh sb="0" eb="2">
      <t>トミアイ</t>
    </rPh>
    <rPh sb="2" eb="3">
      <t>マチ</t>
    </rPh>
    <rPh sb="3" eb="5">
      <t>ヒラハラ</t>
    </rPh>
    <phoneticPr fontId="3"/>
  </si>
  <si>
    <t>水前寺江津湖公園</t>
    <rPh sb="0" eb="3">
      <t>スイゼンジ</t>
    </rPh>
    <rPh sb="3" eb="4">
      <t>エ</t>
    </rPh>
    <rPh sb="4" eb="5">
      <t>ツ</t>
    </rPh>
    <rPh sb="5" eb="6">
      <t>コ</t>
    </rPh>
    <rPh sb="6" eb="8">
      <t>コウエン</t>
    </rPh>
    <phoneticPr fontId="3"/>
  </si>
  <si>
    <t>神水本町他</t>
    <rPh sb="0" eb="1">
      <t>カミ</t>
    </rPh>
    <rPh sb="1" eb="2">
      <t>ミズ</t>
    </rPh>
    <rPh sb="2" eb="3">
      <t>ホン</t>
    </rPh>
    <rPh sb="3" eb="4">
      <t>マチ</t>
    </rPh>
    <rPh sb="4" eb="5">
      <t>タ</t>
    </rPh>
    <phoneticPr fontId="3"/>
  </si>
  <si>
    <t>熊本市塚原歴史民族資料館</t>
    <rPh sb="0" eb="3">
      <t>クマモトシ</t>
    </rPh>
    <rPh sb="3" eb="5">
      <t>ツカハラ</t>
    </rPh>
    <rPh sb="5" eb="7">
      <t>レキシ</t>
    </rPh>
    <rPh sb="7" eb="9">
      <t>ミンゾク</t>
    </rPh>
    <rPh sb="9" eb="12">
      <t>シリョウカン</t>
    </rPh>
    <phoneticPr fontId="3"/>
  </si>
  <si>
    <t>城南町塚原</t>
    <rPh sb="0" eb="3">
      <t>ジョウナンマチ</t>
    </rPh>
    <rPh sb="3" eb="5">
      <t>ツカハラ</t>
    </rPh>
    <phoneticPr fontId="3"/>
  </si>
  <si>
    <t>バ：</t>
    <phoneticPr fontId="3"/>
  </si>
  <si>
    <t>塚原</t>
    <rPh sb="0" eb="2">
      <t>ツカハラ</t>
    </rPh>
    <phoneticPr fontId="3"/>
  </si>
  <si>
    <t>北岡自然公園</t>
  </si>
  <si>
    <t>横手2丁目</t>
    <rPh sb="3" eb="5">
      <t>チョウメ</t>
    </rPh>
    <phoneticPr fontId="3"/>
  </si>
  <si>
    <t>祗園橋</t>
    <rPh sb="0" eb="1">
      <t>シ</t>
    </rPh>
    <rPh sb="1" eb="2">
      <t>エン</t>
    </rPh>
    <phoneticPr fontId="3"/>
  </si>
  <si>
    <t>塚原古墳公園</t>
    <rPh sb="0" eb="2">
      <t>ツカハラ</t>
    </rPh>
    <rPh sb="2" eb="4">
      <t>コフン</t>
    </rPh>
    <rPh sb="4" eb="6">
      <t>コウエン</t>
    </rPh>
    <phoneticPr fontId="3"/>
  </si>
  <si>
    <t>資料　市観光振興課</t>
    <rPh sb="0" eb="2">
      <t>シリョウ</t>
    </rPh>
    <rPh sb="3" eb="4">
      <t>シ</t>
    </rPh>
    <rPh sb="4" eb="6">
      <t>カンコウ</t>
    </rPh>
    <rPh sb="6" eb="8">
      <t>シンコウ</t>
    </rPh>
    <rPh sb="8" eb="9">
      <t>カ</t>
    </rPh>
    <phoneticPr fontId="3"/>
  </si>
  <si>
    <t>18-27　国指定有形文化財</t>
    <rPh sb="6" eb="7">
      <t>クニ</t>
    </rPh>
    <rPh sb="7" eb="9">
      <t>シテイ</t>
    </rPh>
    <rPh sb="9" eb="11">
      <t>ユウケイ</t>
    </rPh>
    <rPh sb="11" eb="13">
      <t>ブンカ</t>
    </rPh>
    <rPh sb="13" eb="14">
      <t>ザイ</t>
    </rPh>
    <phoneticPr fontId="3"/>
  </si>
  <si>
    <t>平成２４年１１月１日現在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</si>
  <si>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名　　称</t>
    <phoneticPr fontId="3"/>
  </si>
  <si>
    <t>種　　別</t>
    <rPh sb="0" eb="1">
      <t>タネ</t>
    </rPh>
    <rPh sb="3" eb="4">
      <t>ベツ</t>
    </rPh>
    <phoneticPr fontId="3"/>
  </si>
  <si>
    <t>指定年月日</t>
    <phoneticPr fontId="3"/>
  </si>
  <si>
    <t>所在地</t>
  </si>
  <si>
    <t>六殿神社楼門</t>
  </si>
  <si>
    <t>建造物</t>
  </si>
  <si>
    <t>富合町木原</t>
  </si>
  <si>
    <t>本丸、二の丸</t>
  </si>
  <si>
    <t>細川家舟屋形</t>
  </si>
  <si>
    <t>本丸（熊本城天守閣内）</t>
  </si>
  <si>
    <t>旧第五高等中学校 本館並びに化学実験場及び表門</t>
    <rPh sb="11" eb="12">
      <t>ナラ</t>
    </rPh>
    <rPh sb="19" eb="20">
      <t>オヨ</t>
    </rPh>
    <phoneticPr fontId="3"/>
  </si>
  <si>
    <t>黒髪2丁目</t>
  </si>
  <si>
    <t>熊本大学工学部（旧熊本高等工業学校）旧機械実験工場</t>
    <phoneticPr fontId="3"/>
  </si>
  <si>
    <t>木造僧形八幡神坐像並びに木造女神坐像</t>
  </si>
  <si>
    <t>美術工芸品（彫刻）</t>
    <rPh sb="6" eb="8">
      <t>チョウコク</t>
    </rPh>
    <phoneticPr fontId="3"/>
  </si>
  <si>
    <t>井川渕町（藤崎八旙宮）</t>
    <rPh sb="5" eb="7">
      <t>フジサキ</t>
    </rPh>
    <rPh sb="7" eb="8">
      <t>ハチ</t>
    </rPh>
    <rPh sb="8" eb="9">
      <t>バ</t>
    </rPh>
    <rPh sb="9" eb="10">
      <t>ミヤ</t>
    </rPh>
    <phoneticPr fontId="3"/>
  </si>
  <si>
    <t>木造東陵永璵禅師倚像</t>
    <phoneticPr fontId="3"/>
  </si>
  <si>
    <t>古京町（熊本博物館）</t>
  </si>
  <si>
    <t>木造十一面観音立像附像内納入品</t>
    <rPh sb="9" eb="10">
      <t>ツ</t>
    </rPh>
    <rPh sb="10" eb="11">
      <t>ゾウ</t>
    </rPh>
    <rPh sb="11" eb="12">
      <t>ナイ</t>
    </rPh>
    <rPh sb="12" eb="14">
      <t>ノウニュウ</t>
    </rPh>
    <rPh sb="14" eb="15">
      <t>ヒン</t>
    </rPh>
    <phoneticPr fontId="3"/>
  </si>
  <si>
    <t>坪井3丁目（報恩寺）</t>
    <rPh sb="6" eb="7">
      <t>ホウ</t>
    </rPh>
    <rPh sb="7" eb="8">
      <t>オン</t>
    </rPh>
    <rPh sb="8" eb="9">
      <t>ジ</t>
    </rPh>
    <phoneticPr fontId="3"/>
  </si>
  <si>
    <t>短刀 銘光世</t>
  </si>
  <si>
    <t>美術工芸品（工芸品）</t>
    <rPh sb="6" eb="8">
      <t>コウゲイ</t>
    </rPh>
    <rPh sb="8" eb="9">
      <t>ヒン</t>
    </rPh>
    <phoneticPr fontId="3"/>
  </si>
  <si>
    <t>二の丸（県立美術館）</t>
  </si>
  <si>
    <t>巴螺鈿鞍</t>
  </si>
  <si>
    <t>梵鐘</t>
  </si>
  <si>
    <t>野田1丁目（大慈寺）</t>
    <rPh sb="6" eb="7">
      <t>ダイ</t>
    </rPh>
    <rPh sb="7" eb="8">
      <t>ジ</t>
    </rPh>
    <rPh sb="8" eb="9">
      <t>ジ</t>
    </rPh>
    <phoneticPr fontId="3"/>
  </si>
  <si>
    <t>台付舟形土器</t>
  </si>
  <si>
    <t>美術工芸品（考古資料）</t>
    <rPh sb="6" eb="8">
      <t>コウコ</t>
    </rPh>
    <rPh sb="8" eb="10">
      <t>シリョウ</t>
    </rPh>
    <phoneticPr fontId="3"/>
  </si>
  <si>
    <t>城南町塚原（歴史民俗資料館）</t>
    <rPh sb="0" eb="3">
      <t>シロミナミマチ</t>
    </rPh>
    <rPh sb="3" eb="5">
      <t>ツカハラ</t>
    </rPh>
    <phoneticPr fontId="3"/>
  </si>
  <si>
    <t>肥後阿蘇氏浜御所跡出土品</t>
  </si>
  <si>
    <t>二の丸(県立美術館）</t>
  </si>
  <si>
    <t>紙本墨書寒巌義尹文書</t>
  </si>
  <si>
    <t>美術工芸品（書跡）</t>
    <rPh sb="6" eb="7">
      <t>ショ</t>
    </rPh>
    <rPh sb="7" eb="8">
      <t>セキ</t>
    </rPh>
    <phoneticPr fontId="3"/>
  </si>
  <si>
    <t>紙本墨書日本紀竟宴和歌（上・下）</t>
  </si>
  <si>
    <t>阿蘇家文書（三百四通）三十四巻附阿蘇家文書写三十六冊</t>
    <rPh sb="6" eb="9">
      <t>３０４</t>
    </rPh>
    <rPh sb="9" eb="10">
      <t>ツウ</t>
    </rPh>
    <rPh sb="11" eb="15">
      <t>３４カン</t>
    </rPh>
    <rPh sb="15" eb="16">
      <t>フ</t>
    </rPh>
    <rPh sb="16" eb="18">
      <t>アソ</t>
    </rPh>
    <rPh sb="18" eb="19">
      <t>イエ</t>
    </rPh>
    <rPh sb="19" eb="21">
      <t>ブンショ</t>
    </rPh>
    <rPh sb="21" eb="22">
      <t>シャ</t>
    </rPh>
    <rPh sb="22" eb="25">
      <t>３６</t>
    </rPh>
    <rPh sb="25" eb="26">
      <t>サツ</t>
    </rPh>
    <phoneticPr fontId="3"/>
  </si>
  <si>
    <t>美術工芸品（古文書）</t>
    <rPh sb="6" eb="9">
      <t>コモンジョ</t>
    </rPh>
    <phoneticPr fontId="3"/>
  </si>
  <si>
    <t>黒髪2丁目（熊本大学）</t>
  </si>
  <si>
    <t>資料　市文化振興課</t>
    <rPh sb="3" eb="4">
      <t>シ</t>
    </rPh>
    <rPh sb="4" eb="6">
      <t>ブンカ</t>
    </rPh>
    <rPh sb="6" eb="8">
      <t>シンコウ</t>
    </rPh>
    <rPh sb="8" eb="9">
      <t>カ</t>
    </rPh>
    <phoneticPr fontId="3"/>
  </si>
  <si>
    <t>18-28　国指定記念物（史跡・名勝及び史跡 ・天然記念物）</t>
    <rPh sb="9" eb="12">
      <t>キネンブツ</t>
    </rPh>
    <rPh sb="18" eb="19">
      <t>オヨ</t>
    </rPh>
    <rPh sb="20" eb="22">
      <t>シセキ</t>
    </rPh>
    <phoneticPr fontId="55"/>
  </si>
  <si>
    <t>平成２４年１１月１日現在</t>
  </si>
  <si>
    <t>名　　称</t>
    <phoneticPr fontId="55"/>
  </si>
  <si>
    <t>種　　別</t>
    <phoneticPr fontId="55"/>
  </si>
  <si>
    <t>指定年月日</t>
  </si>
  <si>
    <t>所　在　地</t>
    <phoneticPr fontId="55"/>
  </si>
  <si>
    <t>熊本城跡</t>
  </si>
  <si>
    <t>遺跡（特別史跡）</t>
    <rPh sb="3" eb="5">
      <t>トクベツ</t>
    </rPh>
    <rPh sb="5" eb="7">
      <t>シセキ</t>
    </rPh>
    <phoneticPr fontId="55"/>
  </si>
  <si>
    <t>本丸、二の丸他</t>
  </si>
  <si>
    <t>熊本藩主細川家墓所</t>
  </si>
  <si>
    <t>遺跡（史跡）</t>
    <rPh sb="3" eb="5">
      <t>シセキ</t>
    </rPh>
    <phoneticPr fontId="55"/>
  </si>
  <si>
    <t>黒髪4丁目、横手2丁目</t>
    <phoneticPr fontId="55"/>
  </si>
  <si>
    <t>千金甲古墳（甲号）</t>
  </si>
  <si>
    <t>小島下町</t>
  </si>
  <si>
    <t>千金甲古墳（乙号）</t>
  </si>
  <si>
    <t>釜尾古墳</t>
  </si>
  <si>
    <t>釜尾町</t>
  </si>
  <si>
    <t>御領貝塚</t>
  </si>
  <si>
    <t>城南町東阿高</t>
    <rPh sb="0" eb="3">
      <t>ジョウナンマチ</t>
    </rPh>
    <phoneticPr fontId="55"/>
  </si>
  <si>
    <t>塚原古墳群</t>
  </si>
  <si>
    <t>城南町塚原</t>
    <phoneticPr fontId="55"/>
  </si>
  <si>
    <t>阿高・黒橋貝塚</t>
  </si>
  <si>
    <t>城南町阿高・城南町下宮地</t>
    <phoneticPr fontId="55"/>
  </si>
  <si>
    <t>池辺寺跡</t>
  </si>
  <si>
    <t>池上町</t>
  </si>
  <si>
    <t>熊本藩川尻米蔵跡　</t>
    <phoneticPr fontId="55"/>
  </si>
  <si>
    <t>川尻3丁目、川尻4丁目</t>
  </si>
  <si>
    <t>名勝地（名勝及び史跡）</t>
    <rPh sb="4" eb="5">
      <t>メイ</t>
    </rPh>
    <rPh sb="5" eb="6">
      <t>ショウ</t>
    </rPh>
    <rPh sb="6" eb="7">
      <t>オヨ</t>
    </rPh>
    <rPh sb="8" eb="10">
      <t>シセキ</t>
    </rPh>
    <phoneticPr fontId="55"/>
  </si>
  <si>
    <t>藤崎台のクスノキ群</t>
  </si>
  <si>
    <t>動植物・地質鉱物（天然記念物）</t>
    <rPh sb="9" eb="11">
      <t>テンネン</t>
    </rPh>
    <rPh sb="11" eb="13">
      <t>キネン</t>
    </rPh>
    <rPh sb="13" eb="14">
      <t>ブツ</t>
    </rPh>
    <phoneticPr fontId="55"/>
  </si>
  <si>
    <t>宮内</t>
  </si>
  <si>
    <t>スイゼンジノリ発生地</t>
  </si>
  <si>
    <t>神水町地先上江津湖</t>
  </si>
  <si>
    <t>立田山ヤエクチナシ自生地</t>
  </si>
  <si>
    <t>黒髪4丁目</t>
  </si>
  <si>
    <t>下田のイチョウ</t>
  </si>
  <si>
    <t>城南町隈庄</t>
    <rPh sb="0" eb="2">
      <t>ジョウナン</t>
    </rPh>
    <rPh sb="2" eb="3">
      <t>マチ</t>
    </rPh>
    <phoneticPr fontId="55"/>
  </si>
  <si>
    <t>矮鶏（ちゃぼ）</t>
    <phoneticPr fontId="55"/>
  </si>
  <si>
    <t>熊本市内各地</t>
  </si>
  <si>
    <t>タンチョウ</t>
  </si>
  <si>
    <t>動植物・地質鉱物（特別天然記念物）</t>
    <rPh sb="9" eb="11">
      <t>トクベツ</t>
    </rPh>
    <rPh sb="11" eb="13">
      <t>テンネン</t>
    </rPh>
    <rPh sb="13" eb="15">
      <t>キネン</t>
    </rPh>
    <rPh sb="15" eb="16">
      <t>ブツ</t>
    </rPh>
    <phoneticPr fontId="55"/>
  </si>
  <si>
    <t>健軍5丁目（熊本動植物園）</t>
  </si>
  <si>
    <t>資料　市文化振興課</t>
    <rPh sb="3" eb="4">
      <t>シ</t>
    </rPh>
    <rPh sb="4" eb="6">
      <t>ブンカ</t>
    </rPh>
    <rPh sb="6" eb="8">
      <t>シンコウ</t>
    </rPh>
    <rPh sb="8" eb="9">
      <t>カ</t>
    </rPh>
    <phoneticPr fontId="5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</si>
</sst>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76" formatCode="0;\-0;\-"/>
    <numFmt numFmtId="177" formatCode="0_);[Red]\(0\)"/>
    <numFmt numFmtId="178" formatCode="#,##0_);[Red]\(#,##0\)"/>
    <numFmt numFmtId="179" formatCode="0;\-0;\-\ "/>
    <numFmt numFmtId="180" formatCode="#,##0_ "/>
    <numFmt numFmtId="181" formatCode="0_);\(0\)"/>
    <numFmt numFmtId="182" formatCode="###\ ###\ ###\ ##0"/>
    <numFmt numFmtId="183" formatCode="###\ ###\ ##0"/>
    <numFmt numFmtId="184" formatCode="##\ ##0\ "/>
    <numFmt numFmtId="185" formatCode="#,##0;0;&quot;－&quot;"/>
    <numFmt numFmtId="189" formatCode="0;&quot;△ &quot;0"/>
    <numFmt numFmtId="190" formatCode="0.0_);[Red]\(0.0\)"/>
    <numFmt numFmtId="191" formatCode="0.0_ "/>
    <numFmt numFmtId="192" formatCode="#,##0_ ;[Red]\-#,##0\ "/>
    <numFmt numFmtId="193" formatCode="0_ "/>
    <numFmt numFmtId="194" formatCode="#,##0;&quot;△ &quot;#,##0"/>
  </numFmts>
  <fonts count="5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.5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8.5"/>
      <name val="ＭＳ Ｐゴシック"/>
      <family val="3"/>
      <charset val="128"/>
    </font>
    <font>
      <b/>
      <sz val="8.5"/>
      <color indexed="10"/>
      <name val="ＭＳ Ｐゴシック"/>
      <family val="3"/>
      <charset val="128"/>
    </font>
    <font>
      <sz val="8.5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明朝"/>
      <family val="1"/>
      <charset val="128"/>
    </font>
    <font>
      <sz val="14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u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2"/>
      <name val="Osaka"/>
      <family val="3"/>
      <charset val="128"/>
    </font>
    <font>
      <u/>
      <sz val="9"/>
      <name val="ＭＳ Ｐ明朝"/>
      <family val="1"/>
      <charset val="128"/>
    </font>
    <font>
      <sz val="6"/>
      <name val="Osaka"/>
      <family val="3"/>
      <charset val="128"/>
    </font>
    <font>
      <b/>
      <u/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u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u/>
      <sz val="10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sz val="9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33" fillId="0" borderId="0"/>
    <xf numFmtId="0" fontId="4" fillId="0" borderId="0"/>
  </cellStyleXfs>
  <cellXfs count="733">
    <xf numFmtId="0" fontId="0" fillId="0" borderId="0" xfId="0">
      <alignment vertical="center"/>
    </xf>
    <xf numFmtId="176" fontId="4" fillId="0" borderId="0" xfId="0" applyNumberFormat="1" applyFont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left" vertical="center"/>
    </xf>
    <xf numFmtId="176" fontId="1" fillId="0" borderId="0" xfId="0" applyNumberFormat="1" applyFo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  <xf numFmtId="176" fontId="5" fillId="0" borderId="15" xfId="0" applyNumberFormat="1" applyFont="1" applyBorder="1" applyAlignment="1">
      <alignment horizontal="center" vertical="center"/>
    </xf>
    <xf numFmtId="176" fontId="5" fillId="0" borderId="12" xfId="0" applyNumberFormat="1" applyFont="1" applyBorder="1" applyAlignment="1">
      <alignment horizontal="center" vertical="center"/>
    </xf>
    <xf numFmtId="176" fontId="1" fillId="0" borderId="8" xfId="0" applyNumberFormat="1" applyFont="1" applyBorder="1">
      <alignment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0" applyNumberFormat="1" applyFont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>
      <alignment vertical="center"/>
    </xf>
    <xf numFmtId="176" fontId="7" fillId="0" borderId="0" xfId="0" applyNumberFormat="1" applyFont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0" xfId="1" applyNumberFormat="1" applyFont="1" applyFill="1">
      <alignment vertical="center"/>
    </xf>
    <xf numFmtId="176" fontId="7" fillId="2" borderId="0" xfId="1" applyNumberFormat="1" applyFont="1" applyFill="1">
      <alignment vertical="center"/>
    </xf>
    <xf numFmtId="176" fontId="8" fillId="0" borderId="0" xfId="1" applyNumberFormat="1" applyFont="1" applyFill="1">
      <alignment vertical="center"/>
    </xf>
    <xf numFmtId="176" fontId="5" fillId="0" borderId="8" xfId="0" applyNumberFormat="1" applyFont="1" applyBorder="1">
      <alignment vertical="center"/>
    </xf>
    <xf numFmtId="176" fontId="9" fillId="0" borderId="0" xfId="1" applyNumberFormat="1" applyFont="1" applyFill="1" applyAlignment="1">
      <alignment horizontal="right" vertical="center"/>
    </xf>
    <xf numFmtId="176" fontId="10" fillId="0" borderId="0" xfId="1" applyNumberFormat="1" applyFont="1" applyFill="1">
      <alignment vertical="center"/>
    </xf>
    <xf numFmtId="176" fontId="5" fillId="0" borderId="0" xfId="0" applyNumberFormat="1" applyFont="1">
      <alignment vertical="center"/>
    </xf>
    <xf numFmtId="176" fontId="5" fillId="0" borderId="8" xfId="0" applyNumberFormat="1" applyFont="1" applyBorder="1">
      <alignment vertical="center"/>
    </xf>
    <xf numFmtId="176" fontId="5" fillId="0" borderId="0" xfId="0" applyNumberFormat="1" applyFont="1" applyAlignment="1">
      <alignment horizontal="distributed" vertical="center"/>
    </xf>
    <xf numFmtId="176" fontId="5" fillId="0" borderId="8" xfId="0" applyNumberFormat="1" applyFont="1" applyBorder="1" applyAlignment="1">
      <alignment horizontal="left" vertical="center"/>
    </xf>
    <xf numFmtId="176" fontId="5" fillId="0" borderId="0" xfId="1" applyNumberFormat="1" applyFont="1" applyFill="1" applyBorder="1">
      <alignment vertical="center"/>
    </xf>
    <xf numFmtId="176" fontId="5" fillId="0" borderId="8" xfId="0" applyNumberFormat="1" applyFont="1" applyBorder="1" applyAlignment="1">
      <alignment horizontal="distributed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1" fillId="0" borderId="8" xfId="0" applyNumberFormat="1" applyFont="1" applyBorder="1">
      <alignment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>
      <alignment vertical="center"/>
    </xf>
    <xf numFmtId="176" fontId="9" fillId="0" borderId="0" xfId="1" applyNumberFormat="1" applyFont="1" applyFill="1" applyBorder="1">
      <alignment vertical="center"/>
    </xf>
    <xf numFmtId="176" fontId="1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11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14" fillId="0" borderId="0" xfId="2" applyFont="1"/>
    <xf numFmtId="0" fontId="15" fillId="0" borderId="0" xfId="2" applyFont="1"/>
    <xf numFmtId="0" fontId="15" fillId="0" borderId="0" xfId="2" applyFont="1" applyAlignment="1">
      <alignment horizontal="right"/>
    </xf>
    <xf numFmtId="0" fontId="15" fillId="0" borderId="2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 shrinkToFit="1"/>
    </xf>
    <xf numFmtId="0" fontId="15" fillId="0" borderId="12" xfId="2" applyFont="1" applyBorder="1" applyAlignment="1">
      <alignment horizontal="center" vertical="center"/>
    </xf>
    <xf numFmtId="0" fontId="15" fillId="0" borderId="19" xfId="2" applyFont="1" applyBorder="1"/>
    <xf numFmtId="0" fontId="15" fillId="0" borderId="18" xfId="2" applyFont="1" applyBorder="1"/>
    <xf numFmtId="0" fontId="15" fillId="0" borderId="0" xfId="2" applyFont="1" applyAlignment="1">
      <alignment horizontal="distributed" justifyLastLine="1"/>
    </xf>
    <xf numFmtId="0" fontId="15" fillId="0" borderId="8" xfId="2" applyFont="1" applyBorder="1"/>
    <xf numFmtId="177" fontId="15" fillId="0" borderId="0" xfId="2" applyNumberFormat="1" applyFont="1"/>
    <xf numFmtId="177" fontId="15" fillId="0" borderId="0" xfId="2" applyNumberFormat="1" applyFont="1" applyAlignment="1">
      <alignment horizontal="right"/>
    </xf>
    <xf numFmtId="0" fontId="16" fillId="0" borderId="8" xfId="2" applyFont="1" applyBorder="1"/>
    <xf numFmtId="178" fontId="14" fillId="0" borderId="0" xfId="2" applyNumberFormat="1" applyFont="1"/>
    <xf numFmtId="0" fontId="17" fillId="0" borderId="0" xfId="2" applyFont="1"/>
    <xf numFmtId="0" fontId="18" fillId="0" borderId="0" xfId="2" applyFont="1" applyAlignment="1">
      <alignment horizontal="distributed" justifyLastLine="1"/>
    </xf>
    <xf numFmtId="0" fontId="17" fillId="0" borderId="8" xfId="2" applyFont="1" applyBorder="1"/>
    <xf numFmtId="179" fontId="15" fillId="0" borderId="0" xfId="2" applyNumberFormat="1" applyFont="1"/>
    <xf numFmtId="179" fontId="15" fillId="0" borderId="0" xfId="2" applyNumberFormat="1" applyFont="1" applyAlignment="1">
      <alignment horizontal="right"/>
    </xf>
    <xf numFmtId="0" fontId="19" fillId="0" borderId="0" xfId="2" applyFont="1"/>
    <xf numFmtId="178" fontId="19" fillId="0" borderId="0" xfId="2" applyNumberFormat="1" applyFont="1"/>
    <xf numFmtId="178" fontId="15" fillId="0" borderId="0" xfId="2" applyNumberFormat="1" applyFont="1"/>
    <xf numFmtId="178" fontId="15" fillId="0" borderId="0" xfId="2" applyNumberFormat="1" applyFont="1" applyAlignment="1">
      <alignment horizontal="right"/>
    </xf>
    <xf numFmtId="180" fontId="15" fillId="0" borderId="0" xfId="2" applyNumberFormat="1" applyFont="1" applyAlignment="1">
      <alignment horizontal="right"/>
    </xf>
    <xf numFmtId="179" fontId="15" fillId="0" borderId="0" xfId="2" applyNumberFormat="1" applyFont="1" applyAlignment="1">
      <alignment horizontal="center"/>
    </xf>
    <xf numFmtId="179" fontId="15" fillId="0" borderId="8" xfId="2" applyNumberFormat="1" applyFont="1" applyBorder="1" applyAlignment="1">
      <alignment horizontal="center"/>
    </xf>
    <xf numFmtId="179" fontId="14" fillId="0" borderId="0" xfId="2" applyNumberFormat="1" applyFont="1"/>
    <xf numFmtId="0" fontId="15" fillId="0" borderId="10" xfId="2" applyFont="1" applyBorder="1"/>
    <xf numFmtId="0" fontId="15" fillId="0" borderId="11" xfId="2" applyFont="1" applyBorder="1" applyAlignment="1">
      <alignment horizontal="right"/>
    </xf>
    <xf numFmtId="178" fontId="15" fillId="0" borderId="10" xfId="2" applyNumberFormat="1" applyFont="1" applyBorder="1" applyAlignment="1">
      <alignment horizontal="right"/>
    </xf>
    <xf numFmtId="0" fontId="15" fillId="0" borderId="0" xfId="2" applyFont="1" applyAlignment="1">
      <alignment horizontal="left"/>
    </xf>
    <xf numFmtId="0" fontId="15" fillId="0" borderId="1" xfId="2" applyFont="1" applyBorder="1" applyAlignment="1">
      <alignment horizontal="left"/>
    </xf>
    <xf numFmtId="0" fontId="15" fillId="0" borderId="1" xfId="2" applyFont="1" applyBorder="1" applyAlignment="1">
      <alignment horizontal="right"/>
    </xf>
    <xf numFmtId="0" fontId="15" fillId="0" borderId="3" xfId="2" applyFont="1" applyBorder="1" applyAlignment="1">
      <alignment vertical="center"/>
    </xf>
    <xf numFmtId="0" fontId="15" fillId="0" borderId="7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8" xfId="2" applyFont="1" applyBorder="1" applyAlignment="1">
      <alignment vertical="center"/>
    </xf>
    <xf numFmtId="0" fontId="15" fillId="0" borderId="14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13" xfId="2" applyFont="1" applyBorder="1" applyAlignment="1">
      <alignment horizontal="center" vertical="center"/>
    </xf>
    <xf numFmtId="0" fontId="15" fillId="0" borderId="11" xfId="2" applyFont="1" applyBorder="1" applyAlignment="1">
      <alignment vertical="center"/>
    </xf>
    <xf numFmtId="0" fontId="15" fillId="0" borderId="22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/>
    </xf>
    <xf numFmtId="180" fontId="15" fillId="0" borderId="0" xfId="2" applyNumberFormat="1" applyFont="1" applyAlignment="1">
      <alignment horizontal="distributed"/>
    </xf>
    <xf numFmtId="180" fontId="17" fillId="0" borderId="8" xfId="2" applyNumberFormat="1" applyFont="1" applyBorder="1" applyAlignment="1">
      <alignment horizontal="center"/>
    </xf>
    <xf numFmtId="38" fontId="15" fillId="0" borderId="0" xfId="3" applyFont="1" applyFill="1" applyBorder="1" applyAlignment="1">
      <alignment horizontal="right"/>
    </xf>
    <xf numFmtId="38" fontId="15" fillId="0" borderId="0" xfId="3" applyFont="1" applyFill="1"/>
    <xf numFmtId="180" fontId="15" fillId="0" borderId="0" xfId="2" applyNumberFormat="1" applyFont="1"/>
    <xf numFmtId="180" fontId="16" fillId="0" borderId="8" xfId="2" applyNumberFormat="1" applyFont="1" applyBorder="1" applyAlignment="1">
      <alignment horizontal="center"/>
    </xf>
    <xf numFmtId="0" fontId="21" fillId="0" borderId="0" xfId="2" applyFont="1"/>
    <xf numFmtId="180" fontId="16" fillId="0" borderId="0" xfId="2" applyNumberFormat="1" applyFont="1"/>
    <xf numFmtId="180" fontId="18" fillId="0" borderId="0" xfId="2" applyNumberFormat="1" applyFont="1"/>
    <xf numFmtId="180" fontId="18" fillId="0" borderId="0" xfId="2" applyNumberFormat="1" applyFont="1" applyAlignment="1">
      <alignment horizontal="right"/>
    </xf>
    <xf numFmtId="180" fontId="18" fillId="0" borderId="8" xfId="2" applyNumberFormat="1" applyFont="1" applyBorder="1" applyAlignment="1">
      <alignment horizontal="center"/>
    </xf>
    <xf numFmtId="38" fontId="18" fillId="0" borderId="0" xfId="3" applyFont="1" applyFill="1"/>
    <xf numFmtId="41" fontId="18" fillId="0" borderId="0" xfId="2" applyNumberFormat="1" applyFont="1" applyAlignment="1">
      <alignment vertical="center"/>
    </xf>
    <xf numFmtId="0" fontId="22" fillId="0" borderId="0" xfId="2" applyFont="1"/>
    <xf numFmtId="0" fontId="15" fillId="0" borderId="0" xfId="2" applyFont="1" applyAlignment="1">
      <alignment horizontal="distributed"/>
    </xf>
    <xf numFmtId="180" fontId="15" fillId="0" borderId="8" xfId="2" applyNumberFormat="1" applyFont="1" applyBorder="1" applyAlignment="1">
      <alignment horizontal="distributed"/>
    </xf>
    <xf numFmtId="0" fontId="15" fillId="0" borderId="0" xfId="2" applyFont="1" applyAlignment="1">
      <alignment horizontal="distributed"/>
    </xf>
    <xf numFmtId="0" fontId="15" fillId="0" borderId="8" xfId="2" applyFont="1" applyBorder="1" applyAlignment="1">
      <alignment horizontal="distributed"/>
    </xf>
    <xf numFmtId="38" fontId="15" fillId="0" borderId="0" xfId="3" applyFont="1" applyFill="1" applyBorder="1" applyAlignment="1"/>
    <xf numFmtId="181" fontId="15" fillId="2" borderId="0" xfId="3" applyNumberFormat="1" applyFont="1" applyFill="1"/>
    <xf numFmtId="41" fontId="15" fillId="0" borderId="0" xfId="2" applyNumberFormat="1" applyFont="1" applyAlignment="1">
      <alignment vertical="center"/>
    </xf>
    <xf numFmtId="41" fontId="15" fillId="0" borderId="0" xfId="2" applyNumberFormat="1" applyFont="1" applyAlignment="1">
      <alignment horizontal="right" vertical="center"/>
    </xf>
    <xf numFmtId="38" fontId="15" fillId="0" borderId="0" xfId="3" applyFont="1" applyFill="1" applyBorder="1"/>
    <xf numFmtId="38" fontId="15" fillId="0" borderId="0" xfId="3" applyFont="1" applyFill="1" applyBorder="1" applyAlignment="1">
      <alignment horizontal="left"/>
    </xf>
    <xf numFmtId="0" fontId="15" fillId="0" borderId="11" xfId="2" applyFont="1" applyBorder="1"/>
    <xf numFmtId="180" fontId="15" fillId="0" borderId="10" xfId="2" applyNumberFormat="1" applyFont="1" applyBorder="1" applyAlignment="1">
      <alignment horizontal="left"/>
    </xf>
    <xf numFmtId="38" fontId="15" fillId="0" borderId="10" xfId="3" applyFont="1" applyFill="1" applyBorder="1" applyAlignment="1">
      <alignment horizontal="right"/>
    </xf>
    <xf numFmtId="41" fontId="23" fillId="0" borderId="0" xfId="3" applyNumberFormat="1" applyFont="1" applyFill="1" applyBorder="1" applyAlignment="1">
      <alignment horizontal="center" vertical="center"/>
    </xf>
    <xf numFmtId="38" fontId="14" fillId="0" borderId="0" xfId="2" applyNumberFormat="1" applyFont="1"/>
    <xf numFmtId="41" fontId="24" fillId="0" borderId="0" xfId="2" applyNumberFormat="1" applyFont="1" applyAlignment="1">
      <alignment vertical="center"/>
    </xf>
    <xf numFmtId="182" fontId="14" fillId="0" borderId="0" xfId="2" applyNumberFormat="1" applyFont="1" applyAlignment="1">
      <alignment horizontal="right"/>
    </xf>
    <xf numFmtId="182" fontId="14" fillId="0" borderId="0" xfId="2" applyNumberFormat="1" applyFont="1"/>
    <xf numFmtId="0" fontId="14" fillId="3" borderId="0" xfId="2" applyFont="1" applyFill="1"/>
    <xf numFmtId="0" fontId="14" fillId="0" borderId="0" xfId="2" applyFont="1" applyAlignment="1">
      <alignment horizontal="left"/>
    </xf>
    <xf numFmtId="0" fontId="14" fillId="0" borderId="0" xfId="2" applyFont="1" applyAlignment="1">
      <alignment horizontal="right"/>
    </xf>
    <xf numFmtId="0" fontId="14" fillId="0" borderId="0" xfId="2" applyFont="1" applyAlignment="1">
      <alignment horizontal="distributed"/>
    </xf>
    <xf numFmtId="41" fontId="15" fillId="0" borderId="0" xfId="3" applyNumberFormat="1" applyFont="1" applyFill="1" applyBorder="1" applyAlignment="1">
      <alignment horizontal="center" vertical="center"/>
    </xf>
    <xf numFmtId="41" fontId="15" fillId="0" borderId="0" xfId="3" applyNumberFormat="1" applyFont="1" applyFill="1" applyBorder="1" applyAlignment="1">
      <alignment vertical="center"/>
    </xf>
    <xf numFmtId="0" fontId="14" fillId="0" borderId="0" xfId="2" applyFont="1" applyAlignment="1">
      <alignment horizontal="center"/>
    </xf>
    <xf numFmtId="180" fontId="14" fillId="0" borderId="0" xfId="2" applyNumberFormat="1" applyFont="1" applyAlignment="1">
      <alignment horizontal="left"/>
    </xf>
    <xf numFmtId="176" fontId="14" fillId="0" borderId="0" xfId="2" applyNumberFormat="1" applyFont="1"/>
    <xf numFmtId="176" fontId="15" fillId="0" borderId="0" xfId="2" applyNumberFormat="1" applyFont="1"/>
    <xf numFmtId="176" fontId="15" fillId="0" borderId="0" xfId="2" applyNumberFormat="1" applyFont="1" applyAlignment="1">
      <alignment horizontal="left"/>
    </xf>
    <xf numFmtId="176" fontId="15" fillId="0" borderId="1" xfId="2" applyNumberFormat="1" applyFont="1" applyBorder="1"/>
    <xf numFmtId="176" fontId="15" fillId="0" borderId="1" xfId="2" applyNumberFormat="1" applyFont="1" applyBorder="1" applyAlignment="1">
      <alignment horizontal="left"/>
    </xf>
    <xf numFmtId="176" fontId="15" fillId="0" borderId="0" xfId="2" applyNumberFormat="1" applyFont="1" applyAlignment="1">
      <alignment horizontal="right"/>
    </xf>
    <xf numFmtId="176" fontId="15" fillId="0" borderId="0" xfId="2" applyNumberFormat="1" applyFont="1" applyAlignment="1">
      <alignment horizontal="center" vertical="center"/>
    </xf>
    <xf numFmtId="176" fontId="15" fillId="0" borderId="8" xfId="2" applyNumberFormat="1" applyFont="1" applyBorder="1" applyAlignment="1">
      <alignment vertical="center"/>
    </xf>
    <xf numFmtId="176" fontId="15" fillId="0" borderId="11" xfId="2" applyNumberFormat="1" applyFont="1" applyBorder="1" applyAlignment="1">
      <alignment horizontal="center" vertical="center"/>
    </xf>
    <xf numFmtId="176" fontId="15" fillId="0" borderId="16" xfId="2" applyNumberFormat="1" applyFont="1" applyBorder="1" applyAlignment="1">
      <alignment horizontal="center" vertical="center"/>
    </xf>
    <xf numFmtId="176" fontId="15" fillId="0" borderId="5" xfId="2" applyNumberFormat="1" applyFont="1" applyBorder="1" applyAlignment="1">
      <alignment horizontal="center" vertical="center"/>
    </xf>
    <xf numFmtId="176" fontId="15" fillId="0" borderId="14" xfId="2" applyNumberFormat="1" applyFont="1" applyBorder="1" applyAlignment="1">
      <alignment horizontal="center" vertical="center"/>
    </xf>
    <xf numFmtId="176" fontId="15" fillId="0" borderId="15" xfId="2" applyNumberFormat="1" applyFont="1" applyBorder="1" applyAlignment="1">
      <alignment horizontal="center" vertical="center"/>
    </xf>
    <xf numFmtId="176" fontId="15" fillId="0" borderId="12" xfId="2" applyNumberFormat="1" applyFont="1" applyBorder="1" applyAlignment="1">
      <alignment horizontal="center" vertical="center"/>
    </xf>
    <xf numFmtId="176" fontId="15" fillId="0" borderId="19" xfId="2" applyNumberFormat="1" applyFont="1" applyBorder="1" applyAlignment="1">
      <alignment horizontal="center" vertical="center"/>
    </xf>
    <xf numFmtId="176" fontId="15" fillId="0" borderId="15" xfId="2" applyNumberFormat="1" applyFont="1" applyBorder="1" applyAlignment="1">
      <alignment horizontal="center" vertical="center"/>
    </xf>
    <xf numFmtId="176" fontId="15" fillId="0" borderId="12" xfId="2" applyNumberFormat="1" applyFont="1" applyBorder="1" applyAlignment="1">
      <alignment horizontal="center" vertical="center"/>
    </xf>
    <xf numFmtId="176" fontId="15" fillId="0" borderId="18" xfId="2" applyNumberFormat="1" applyFont="1" applyBorder="1"/>
    <xf numFmtId="176" fontId="15" fillId="0" borderId="19" xfId="2" applyNumberFormat="1" applyFont="1" applyBorder="1"/>
    <xf numFmtId="176" fontId="18" fillId="0" borderId="8" xfId="2" applyNumberFormat="1" applyFont="1" applyBorder="1" applyAlignment="1">
      <alignment horizontal="center"/>
    </xf>
    <xf numFmtId="176" fontId="15" fillId="0" borderId="23" xfId="3" applyNumberFormat="1" applyFont="1" applyFill="1" applyBorder="1" applyAlignment="1">
      <alignment horizontal="right"/>
    </xf>
    <xf numFmtId="176" fontId="15" fillId="0" borderId="0" xfId="3" applyNumberFormat="1" applyFont="1" applyFill="1" applyBorder="1" applyAlignment="1">
      <alignment horizontal="right"/>
    </xf>
    <xf numFmtId="176" fontId="15" fillId="0" borderId="0" xfId="3" applyNumberFormat="1" applyFont="1" applyFill="1"/>
    <xf numFmtId="176" fontId="22" fillId="0" borderId="0" xfId="2" applyNumberFormat="1" applyFont="1"/>
    <xf numFmtId="176" fontId="18" fillId="0" borderId="0" xfId="2" applyNumberFormat="1" applyFont="1" applyAlignment="1">
      <alignment horizontal="right"/>
    </xf>
    <xf numFmtId="176" fontId="15" fillId="0" borderId="8" xfId="2" applyNumberFormat="1" applyFont="1" applyBorder="1" applyAlignment="1">
      <alignment horizontal="center"/>
    </xf>
    <xf numFmtId="176" fontId="18" fillId="0" borderId="0" xfId="3" applyNumberFormat="1" applyFont="1" applyFill="1"/>
    <xf numFmtId="176" fontId="18" fillId="0" borderId="0" xfId="3" applyNumberFormat="1" applyFont="1" applyFill="1" applyBorder="1"/>
    <xf numFmtId="176" fontId="18" fillId="0" borderId="0" xfId="2" applyNumberFormat="1" applyFont="1" applyAlignment="1">
      <alignment vertical="center"/>
    </xf>
    <xf numFmtId="176" fontId="15" fillId="0" borderId="0" xfId="2" applyNumberFormat="1" applyFont="1" applyAlignment="1">
      <alignment horizontal="center"/>
    </xf>
    <xf numFmtId="176" fontId="15" fillId="0" borderId="0" xfId="2" applyNumberFormat="1" applyFont="1" applyAlignment="1">
      <alignment horizontal="center"/>
    </xf>
    <xf numFmtId="176" fontId="15" fillId="0" borderId="10" xfId="2" applyNumberFormat="1" applyFont="1" applyBorder="1"/>
    <xf numFmtId="176" fontId="15" fillId="0" borderId="10" xfId="2" applyNumberFormat="1" applyFont="1" applyBorder="1" applyAlignment="1">
      <alignment horizontal="left"/>
    </xf>
    <xf numFmtId="176" fontId="15" fillId="0" borderId="11" xfId="2" applyNumberFormat="1" applyFont="1" applyBorder="1" applyAlignment="1">
      <alignment horizontal="left"/>
    </xf>
    <xf numFmtId="176" fontId="15" fillId="0" borderId="10" xfId="3" applyNumberFormat="1" applyFont="1" applyFill="1" applyBorder="1" applyAlignment="1">
      <alignment horizontal="left"/>
    </xf>
    <xf numFmtId="176" fontId="15" fillId="0" borderId="10" xfId="3" applyNumberFormat="1" applyFont="1" applyFill="1" applyBorder="1"/>
    <xf numFmtId="0" fontId="15" fillId="0" borderId="7" xfId="2" applyFont="1" applyBorder="1" applyAlignment="1">
      <alignment horizontal="center" vertical="center" shrinkToFit="1"/>
    </xf>
    <xf numFmtId="0" fontId="15" fillId="0" borderId="16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 shrinkToFit="1"/>
    </xf>
    <xf numFmtId="0" fontId="15" fillId="0" borderId="12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 wrapText="1" shrinkToFit="1"/>
    </xf>
    <xf numFmtId="0" fontId="16" fillId="0" borderId="23" xfId="2" applyFont="1" applyBorder="1" applyAlignment="1">
      <alignment horizontal="center" vertical="center" wrapText="1" shrinkToFit="1"/>
    </xf>
    <xf numFmtId="0" fontId="16" fillId="0" borderId="9" xfId="2" applyFont="1" applyBorder="1" applyAlignment="1">
      <alignment horizontal="center" vertical="center" wrapText="1" shrinkToFit="1"/>
    </xf>
    <xf numFmtId="0" fontId="15" fillId="0" borderId="8" xfId="2" applyFont="1" applyBorder="1" applyAlignment="1">
      <alignment horizontal="center"/>
    </xf>
    <xf numFmtId="0" fontId="16" fillId="0" borderId="8" xfId="2" applyFont="1" applyBorder="1" applyAlignment="1">
      <alignment horizontal="center"/>
    </xf>
    <xf numFmtId="0" fontId="17" fillId="0" borderId="0" xfId="2" applyFont="1" applyAlignment="1">
      <alignment horizontal="right"/>
    </xf>
    <xf numFmtId="0" fontId="18" fillId="0" borderId="0" xfId="2" applyFont="1" applyAlignment="1">
      <alignment horizontal="right"/>
    </xf>
    <xf numFmtId="0" fontId="17" fillId="0" borderId="8" xfId="2" applyFont="1" applyBorder="1" applyAlignment="1">
      <alignment horizontal="center"/>
    </xf>
    <xf numFmtId="0" fontId="15" fillId="0" borderId="0" xfId="2" applyFont="1" applyAlignment="1">
      <alignment horizontal="center"/>
    </xf>
    <xf numFmtId="38" fontId="15" fillId="0" borderId="23" xfId="3" applyFont="1" applyFill="1" applyBorder="1" applyAlignment="1">
      <alignment horizontal="right"/>
    </xf>
    <xf numFmtId="0" fontId="15" fillId="0" borderId="0" xfId="2" applyFont="1" applyAlignment="1">
      <alignment horizontal="center"/>
    </xf>
    <xf numFmtId="0" fontId="15" fillId="0" borderId="8" xfId="2" applyFont="1" applyBorder="1" applyAlignment="1">
      <alignment horizontal="right"/>
    </xf>
    <xf numFmtId="41" fontId="15" fillId="0" borderId="0" xfId="2" applyNumberFormat="1" applyFont="1" applyAlignment="1">
      <alignment horizontal="right"/>
    </xf>
    <xf numFmtId="0" fontId="15" fillId="0" borderId="10" xfId="2" applyFont="1" applyBorder="1" applyAlignment="1">
      <alignment horizontal="left"/>
    </xf>
    <xf numFmtId="0" fontId="15" fillId="0" borderId="11" xfId="2" applyFont="1" applyBorder="1" applyAlignment="1">
      <alignment horizontal="left"/>
    </xf>
    <xf numFmtId="38" fontId="15" fillId="0" borderId="10" xfId="3" applyFont="1" applyFill="1" applyBorder="1" applyAlignment="1">
      <alignment horizontal="left"/>
    </xf>
    <xf numFmtId="38" fontId="15" fillId="0" borderId="10" xfId="3" applyFont="1" applyFill="1" applyBorder="1"/>
    <xf numFmtId="183" fontId="15" fillId="0" borderId="0" xfId="2" applyNumberFormat="1" applyFont="1" applyAlignment="1">
      <alignment horizontal="right"/>
    </xf>
    <xf numFmtId="184" fontId="15" fillId="0" borderId="0" xfId="2" applyNumberFormat="1" applyFont="1"/>
    <xf numFmtId="38" fontId="15" fillId="0" borderId="0" xfId="2" applyNumberFormat="1" applyFont="1"/>
    <xf numFmtId="38" fontId="15" fillId="0" borderId="0" xfId="3" applyFont="1" applyFill="1" applyAlignment="1">
      <alignment horizontal="left"/>
    </xf>
    <xf numFmtId="38" fontId="15" fillId="0" borderId="1" xfId="3" applyFont="1" applyFill="1" applyBorder="1" applyAlignment="1">
      <alignment horizontal="right"/>
    </xf>
    <xf numFmtId="38" fontId="15" fillId="0" borderId="2" xfId="3" applyFont="1" applyFill="1" applyBorder="1" applyAlignment="1">
      <alignment horizontal="center" vertical="center"/>
    </xf>
    <xf numFmtId="38" fontId="15" fillId="0" borderId="3" xfId="3" applyFont="1" applyFill="1" applyBorder="1" applyAlignment="1">
      <alignment vertical="center"/>
    </xf>
    <xf numFmtId="38" fontId="15" fillId="0" borderId="7" xfId="3" applyFont="1" applyFill="1" applyBorder="1" applyAlignment="1">
      <alignment horizontal="center" vertical="center"/>
    </xf>
    <xf numFmtId="38" fontId="15" fillId="0" borderId="16" xfId="3" applyFont="1" applyFill="1" applyBorder="1" applyAlignment="1">
      <alignment horizontal="center" vertical="center"/>
    </xf>
    <xf numFmtId="38" fontId="15" fillId="0" borderId="5" xfId="3" applyFont="1" applyFill="1" applyBorder="1" applyAlignment="1">
      <alignment horizontal="center" vertical="center"/>
    </xf>
    <xf numFmtId="38" fontId="15" fillId="0" borderId="0" xfId="3" applyFont="1" applyFill="1" applyBorder="1" applyAlignment="1">
      <alignment horizontal="center" vertical="center"/>
    </xf>
    <xf numFmtId="38" fontId="15" fillId="0" borderId="8" xfId="3" applyFont="1" applyFill="1" applyBorder="1" applyAlignment="1">
      <alignment vertical="center"/>
    </xf>
    <xf numFmtId="38" fontId="15" fillId="0" borderId="14" xfId="3" applyFont="1" applyFill="1" applyBorder="1" applyAlignment="1">
      <alignment horizontal="center" vertical="center"/>
    </xf>
    <xf numFmtId="38" fontId="15" fillId="0" borderId="15" xfId="3" applyFont="1" applyFill="1" applyBorder="1" applyAlignment="1">
      <alignment horizontal="center" vertical="center"/>
    </xf>
    <xf numFmtId="38" fontId="15" fillId="0" borderId="12" xfId="3" applyFont="1" applyFill="1" applyBorder="1" applyAlignment="1">
      <alignment horizontal="center" vertical="center"/>
    </xf>
    <xf numFmtId="38" fontId="15" fillId="0" borderId="10" xfId="3" applyFont="1" applyFill="1" applyBorder="1" applyAlignment="1">
      <alignment horizontal="center" vertical="center"/>
    </xf>
    <xf numFmtId="38" fontId="15" fillId="0" borderId="11" xfId="3" applyFont="1" applyFill="1" applyBorder="1" applyAlignment="1">
      <alignment vertical="center"/>
    </xf>
    <xf numFmtId="38" fontId="15" fillId="0" borderId="15" xfId="3" applyFont="1" applyFill="1" applyBorder="1" applyAlignment="1">
      <alignment horizontal="center" vertical="center"/>
    </xf>
    <xf numFmtId="38" fontId="15" fillId="0" borderId="12" xfId="3" applyFont="1" applyFill="1" applyBorder="1" applyAlignment="1">
      <alignment horizontal="center" vertical="center"/>
    </xf>
    <xf numFmtId="38" fontId="15" fillId="0" borderId="19" xfId="3" applyFont="1" applyFill="1" applyBorder="1"/>
    <xf numFmtId="38" fontId="15" fillId="0" borderId="8" xfId="3" applyFont="1" applyFill="1" applyBorder="1" applyAlignment="1">
      <alignment horizontal="center"/>
    </xf>
    <xf numFmtId="38" fontId="18" fillId="0" borderId="0" xfId="3" applyFont="1" applyFill="1" applyBorder="1" applyAlignment="1"/>
    <xf numFmtId="38" fontId="18" fillId="0" borderId="8" xfId="3" applyFont="1" applyFill="1" applyBorder="1" applyAlignment="1">
      <alignment horizontal="center"/>
    </xf>
    <xf numFmtId="185" fontId="27" fillId="0" borderId="0" xfId="2" applyNumberFormat="1" applyFont="1" applyAlignment="1">
      <alignment horizontal="right"/>
    </xf>
    <xf numFmtId="38" fontId="15" fillId="0" borderId="0" xfId="3" applyFont="1" applyFill="1" applyBorder="1" applyAlignment="1">
      <alignment horizontal="center"/>
    </xf>
    <xf numFmtId="38" fontId="15" fillId="0" borderId="11" xfId="3" applyFont="1" applyFill="1" applyBorder="1" applyAlignment="1">
      <alignment horizontal="left"/>
    </xf>
    <xf numFmtId="182" fontId="15" fillId="0" borderId="0" xfId="2" applyNumberFormat="1" applyFont="1"/>
    <xf numFmtId="41" fontId="23" fillId="0" borderId="0" xfId="2" applyNumberFormat="1" applyFont="1" applyAlignment="1">
      <alignment vertical="center"/>
    </xf>
    <xf numFmtId="0" fontId="28" fillId="0" borderId="0" xfId="2" applyFont="1"/>
    <xf numFmtId="180" fontId="15" fillId="0" borderId="1" xfId="2" applyNumberFormat="1" applyFont="1" applyBorder="1" applyAlignment="1">
      <alignment horizontal="left"/>
    </xf>
    <xf numFmtId="0" fontId="15" fillId="0" borderId="1" xfId="2" applyFont="1" applyBorder="1" applyAlignment="1">
      <alignment horizontal="right"/>
    </xf>
    <xf numFmtId="180" fontId="15" fillId="0" borderId="3" xfId="2" applyNumberFormat="1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180" fontId="15" fillId="0" borderId="11" xfId="2" applyNumberFormat="1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180" fontId="15" fillId="0" borderId="8" xfId="2" applyNumberFormat="1" applyFont="1" applyBorder="1" applyAlignment="1">
      <alignment horizontal="right"/>
    </xf>
    <xf numFmtId="38" fontId="15" fillId="0" borderId="0" xfId="3" applyFont="1"/>
    <xf numFmtId="38" fontId="15" fillId="0" borderId="0" xfId="3" applyFont="1" applyBorder="1" applyAlignment="1">
      <alignment horizontal="right"/>
    </xf>
    <xf numFmtId="178" fontId="14" fillId="0" borderId="0" xfId="2" applyNumberFormat="1" applyFont="1" applyAlignment="1">
      <alignment horizontal="right"/>
    </xf>
    <xf numFmtId="180" fontId="18" fillId="0" borderId="8" xfId="2" applyNumberFormat="1" applyFont="1" applyBorder="1" applyAlignment="1">
      <alignment horizontal="right"/>
    </xf>
    <xf numFmtId="38" fontId="18" fillId="0" borderId="0" xfId="3" applyFont="1"/>
    <xf numFmtId="0" fontId="22" fillId="0" borderId="0" xfId="2" applyFont="1" applyAlignment="1">
      <alignment horizontal="right"/>
    </xf>
    <xf numFmtId="180" fontId="15" fillId="0" borderId="0" xfId="2" applyNumberFormat="1" applyFont="1" applyAlignment="1">
      <alignment horizontal="left"/>
    </xf>
    <xf numFmtId="0" fontId="1" fillId="0" borderId="0" xfId="2" applyAlignment="1">
      <alignment horizontal="left"/>
    </xf>
    <xf numFmtId="0" fontId="25" fillId="0" borderId="0" xfId="2" applyFont="1" applyAlignment="1">
      <alignment horizontal="left"/>
    </xf>
    <xf numFmtId="38" fontId="15" fillId="0" borderId="0" xfId="3" applyFont="1" applyAlignment="1">
      <alignment horizontal="left"/>
    </xf>
    <xf numFmtId="38" fontId="15" fillId="0" borderId="0" xfId="3" applyFont="1" applyAlignment="1">
      <alignment horizontal="right"/>
    </xf>
    <xf numFmtId="38" fontId="15" fillId="0" borderId="2" xfId="3" applyFont="1" applyBorder="1" applyAlignment="1">
      <alignment horizontal="center" vertical="center"/>
    </xf>
    <xf numFmtId="38" fontId="15" fillId="0" borderId="3" xfId="3" applyFont="1" applyBorder="1" applyAlignment="1">
      <alignment vertical="center"/>
    </xf>
    <xf numFmtId="38" fontId="15" fillId="0" borderId="7" xfId="3" applyFont="1" applyBorder="1" applyAlignment="1">
      <alignment horizontal="center" vertical="center"/>
    </xf>
    <xf numFmtId="38" fontId="15" fillId="0" borderId="16" xfId="3" applyFont="1" applyBorder="1" applyAlignment="1">
      <alignment horizontal="center" vertical="center"/>
    </xf>
    <xf numFmtId="38" fontId="15" fillId="0" borderId="5" xfId="3" applyFont="1" applyBorder="1" applyAlignment="1">
      <alignment horizontal="center" vertical="center"/>
    </xf>
    <xf numFmtId="38" fontId="15" fillId="0" borderId="10" xfId="3" applyFont="1" applyBorder="1" applyAlignment="1">
      <alignment horizontal="center" vertical="center"/>
    </xf>
    <xf numFmtId="38" fontId="15" fillId="0" borderId="11" xfId="3" applyFont="1" applyBorder="1" applyAlignment="1">
      <alignment vertical="center"/>
    </xf>
    <xf numFmtId="38" fontId="15" fillId="0" borderId="14" xfId="3" applyFont="1" applyBorder="1" applyAlignment="1">
      <alignment horizontal="center" vertical="center"/>
    </xf>
    <xf numFmtId="38" fontId="15" fillId="0" borderId="15" xfId="3" applyFont="1" applyBorder="1" applyAlignment="1">
      <alignment horizontal="center" vertical="center"/>
    </xf>
    <xf numFmtId="38" fontId="15" fillId="0" borderId="15" xfId="3" applyFont="1" applyBorder="1" applyAlignment="1">
      <alignment horizontal="center" vertical="center"/>
    </xf>
    <xf numFmtId="38" fontId="15" fillId="0" borderId="12" xfId="3" applyFont="1" applyBorder="1" applyAlignment="1">
      <alignment horizontal="center" vertical="center"/>
    </xf>
    <xf numFmtId="38" fontId="15" fillId="0" borderId="19" xfId="3" applyFont="1" applyBorder="1"/>
    <xf numFmtId="38" fontId="15" fillId="0" borderId="8" xfId="3" applyFont="1" applyBorder="1" applyAlignment="1">
      <alignment horizontal="center"/>
    </xf>
    <xf numFmtId="38" fontId="16" fillId="0" borderId="8" xfId="3" applyFont="1" applyBorder="1" applyAlignment="1">
      <alignment horizontal="center"/>
    </xf>
    <xf numFmtId="38" fontId="17" fillId="0" borderId="0" xfId="3" applyFont="1" applyFill="1" applyBorder="1" applyAlignment="1">
      <alignment horizontal="right"/>
    </xf>
    <xf numFmtId="38" fontId="18" fillId="0" borderId="0" xfId="3" applyFont="1" applyFill="1" applyBorder="1" applyAlignment="1">
      <alignment horizontal="right"/>
    </xf>
    <xf numFmtId="38" fontId="17" fillId="0" borderId="8" xfId="3" applyFont="1" applyBorder="1" applyAlignment="1">
      <alignment horizontal="center"/>
    </xf>
    <xf numFmtId="38" fontId="15" fillId="0" borderId="0" xfId="3" applyFont="1" applyBorder="1" applyAlignment="1"/>
    <xf numFmtId="38" fontId="15" fillId="0" borderId="0" xfId="3" applyFont="1" applyBorder="1" applyAlignment="1">
      <alignment horizontal="center"/>
    </xf>
    <xf numFmtId="0" fontId="29" fillId="0" borderId="0" xfId="2" applyFont="1" applyAlignment="1">
      <alignment horizontal="right"/>
    </xf>
    <xf numFmtId="38" fontId="15" fillId="0" borderId="10" xfId="3" applyFont="1" applyBorder="1"/>
    <xf numFmtId="38" fontId="15" fillId="0" borderId="10" xfId="3" applyFont="1" applyBorder="1" applyAlignment="1">
      <alignment horizontal="left"/>
    </xf>
    <xf numFmtId="38" fontId="15" fillId="0" borderId="11" xfId="3" applyFont="1" applyBorder="1" applyAlignment="1">
      <alignment horizontal="left"/>
    </xf>
    <xf numFmtId="0" fontId="15" fillId="0" borderId="1" xfId="2" applyFont="1" applyBorder="1"/>
    <xf numFmtId="0" fontId="15" fillId="0" borderId="24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12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180" fontId="15" fillId="0" borderId="15" xfId="2" applyNumberFormat="1" applyFont="1" applyBorder="1" applyAlignment="1">
      <alignment horizontal="center" vertical="center" shrinkToFit="1"/>
    </xf>
    <xf numFmtId="180" fontId="15" fillId="0" borderId="14" xfId="2" applyNumberFormat="1" applyFont="1" applyBorder="1" applyAlignment="1">
      <alignment horizontal="center" vertical="center"/>
    </xf>
    <xf numFmtId="180" fontId="15" fillId="0" borderId="13" xfId="2" applyNumberFormat="1" applyFont="1" applyBorder="1" applyAlignment="1">
      <alignment horizontal="center" vertical="center" shrinkToFit="1"/>
    </xf>
    <xf numFmtId="0" fontId="18" fillId="0" borderId="8" xfId="2" applyFont="1" applyBorder="1" applyAlignment="1">
      <alignment horizontal="center"/>
    </xf>
    <xf numFmtId="38" fontId="18" fillId="0" borderId="23" xfId="3" applyFont="1" applyFill="1" applyBorder="1"/>
    <xf numFmtId="38" fontId="15" fillId="0" borderId="23" xfId="3" applyFont="1" applyFill="1" applyBorder="1"/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5" fillId="0" borderId="0" xfId="0" applyFo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5" fillId="0" borderId="8" xfId="0" applyFont="1" applyBorder="1" applyAlignment="1">
      <alignment horizontal="right" vertical="center"/>
    </xf>
    <xf numFmtId="38" fontId="15" fillId="0" borderId="0" xfId="1" applyFont="1">
      <alignment vertical="center"/>
    </xf>
    <xf numFmtId="38" fontId="15" fillId="0" borderId="0" xfId="1" applyFont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38" fontId="18" fillId="0" borderId="0" xfId="1" applyFont="1">
      <alignment vertical="center"/>
    </xf>
    <xf numFmtId="38" fontId="1" fillId="0" borderId="0" xfId="1" applyFont="1">
      <alignment vertical="center"/>
    </xf>
    <xf numFmtId="38" fontId="18" fillId="0" borderId="0" xfId="1" applyFont="1" applyAlignment="1">
      <alignment horizontal="right" vertical="center"/>
    </xf>
    <xf numFmtId="0" fontId="15" fillId="0" borderId="11" xfId="0" applyFont="1" applyBorder="1">
      <alignment vertical="center"/>
    </xf>
    <xf numFmtId="38" fontId="15" fillId="0" borderId="10" xfId="1" applyFont="1" applyBorder="1">
      <alignment vertical="center"/>
    </xf>
    <xf numFmtId="189" fontId="15" fillId="0" borderId="0" xfId="2" applyNumberFormat="1" applyFont="1" applyAlignment="1">
      <alignment horizontal="right"/>
    </xf>
    <xf numFmtId="0" fontId="18" fillId="0" borderId="8" xfId="2" applyFont="1" applyBorder="1" applyAlignment="1">
      <alignment horizontal="right"/>
    </xf>
    <xf numFmtId="0" fontId="18" fillId="0" borderId="0" xfId="2" applyFont="1"/>
    <xf numFmtId="0" fontId="15" fillId="0" borderId="8" xfId="2" applyFont="1" applyBorder="1" applyAlignment="1">
      <alignment horizontal="center"/>
    </xf>
    <xf numFmtId="0" fontId="15" fillId="0" borderId="2" xfId="2" applyFont="1" applyBorder="1" applyAlignment="1">
      <alignment horizontal="distributed" vertical="center"/>
    </xf>
    <xf numFmtId="0" fontId="15" fillId="0" borderId="3" xfId="2" applyFont="1" applyBorder="1" applyAlignment="1">
      <alignment vertical="center" justifyLastLine="1"/>
    </xf>
    <xf numFmtId="0" fontId="15" fillId="0" borderId="10" xfId="2" applyFont="1" applyBorder="1" applyAlignment="1">
      <alignment horizontal="distributed" vertical="center"/>
    </xf>
    <xf numFmtId="0" fontId="15" fillId="0" borderId="11" xfId="2" applyFont="1" applyBorder="1" applyAlignment="1">
      <alignment vertical="center" justifyLastLine="1"/>
    </xf>
    <xf numFmtId="0" fontId="17" fillId="0" borderId="0" xfId="2" applyFont="1" applyAlignment="1">
      <alignment horizontal="distributed"/>
    </xf>
    <xf numFmtId="38" fontId="15" fillId="0" borderId="0" xfId="3" applyFont="1" applyAlignment="1"/>
    <xf numFmtId="0" fontId="15" fillId="0" borderId="0" xfId="2" applyFont="1" applyAlignment="1">
      <alignment horizontal="distributed" shrinkToFit="1"/>
    </xf>
    <xf numFmtId="178" fontId="15" fillId="0" borderId="0" xfId="2" applyNumberFormat="1" applyFont="1" applyAlignment="1">
      <alignment horizontal="distributed"/>
    </xf>
    <xf numFmtId="0" fontId="16" fillId="0" borderId="0" xfId="2" applyFont="1" applyAlignment="1" applyProtection="1">
      <alignment horizontal="distributed"/>
      <protection locked="0"/>
    </xf>
    <xf numFmtId="38" fontId="15" fillId="0" borderId="0" xfId="3" applyFont="1" applyBorder="1"/>
    <xf numFmtId="0" fontId="15" fillId="0" borderId="0" xfId="2" applyFont="1" applyAlignment="1">
      <alignment horizontal="distributed" wrapText="1"/>
    </xf>
    <xf numFmtId="0" fontId="15" fillId="0" borderId="0" xfId="2" applyFont="1" applyAlignment="1">
      <alignment horizontal="center" vertical="center"/>
    </xf>
    <xf numFmtId="0" fontId="15" fillId="0" borderId="1" xfId="2" applyFont="1" applyBorder="1" applyAlignment="1">
      <alignment vertical="center"/>
    </xf>
    <xf numFmtId="180" fontId="15" fillId="0" borderId="16" xfId="2" applyNumberFormat="1" applyFont="1" applyBorder="1" applyAlignment="1">
      <alignment horizontal="center" vertical="center"/>
    </xf>
    <xf numFmtId="180" fontId="15" fillId="0" borderId="5" xfId="2" applyNumberFormat="1" applyFont="1" applyBorder="1" applyAlignment="1">
      <alignment horizontal="center" vertical="center"/>
    </xf>
    <xf numFmtId="180" fontId="14" fillId="0" borderId="0" xfId="2" applyNumberFormat="1" applyFont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0" xfId="2" applyFont="1" applyAlignment="1">
      <alignment horizontal="distributed" vertical="center"/>
    </xf>
    <xf numFmtId="0" fontId="15" fillId="0" borderId="8" xfId="2" applyFont="1" applyBorder="1" applyAlignment="1">
      <alignment horizontal="center" vertical="center"/>
    </xf>
    <xf numFmtId="190" fontId="15" fillId="0" borderId="0" xfId="2" applyNumberFormat="1" applyFont="1" applyAlignment="1">
      <alignment horizontal="center" vertical="center"/>
    </xf>
    <xf numFmtId="190" fontId="15" fillId="0" borderId="0" xfId="2" applyNumberFormat="1" applyFont="1"/>
    <xf numFmtId="190" fontId="18" fillId="0" borderId="8" xfId="2" applyNumberFormat="1" applyFont="1" applyBorder="1"/>
    <xf numFmtId="191" fontId="15" fillId="0" borderId="0" xfId="2" applyNumberFormat="1" applyFont="1"/>
    <xf numFmtId="190" fontId="15" fillId="0" borderId="0" xfId="2" applyNumberFormat="1" applyFont="1" applyAlignment="1">
      <alignment horizontal="center"/>
    </xf>
    <xf numFmtId="190" fontId="18" fillId="0" borderId="0" xfId="2" applyNumberFormat="1" applyFont="1"/>
    <xf numFmtId="0" fontId="15" fillId="0" borderId="0" xfId="2" applyFont="1" applyAlignment="1">
      <alignment horizontal="distributed" vertical="center"/>
    </xf>
    <xf numFmtId="0" fontId="15" fillId="0" borderId="10" xfId="2" applyFont="1" applyBorder="1" applyAlignment="1">
      <alignment horizontal="center" vertical="center"/>
    </xf>
    <xf numFmtId="0" fontId="15" fillId="0" borderId="10" xfId="2" applyFont="1" applyBorder="1" applyAlignment="1">
      <alignment vertical="center"/>
    </xf>
    <xf numFmtId="180" fontId="15" fillId="0" borderId="10" xfId="2" applyNumberFormat="1" applyFont="1" applyBorder="1" applyAlignment="1">
      <alignment vertical="center"/>
    </xf>
    <xf numFmtId="180" fontId="15" fillId="0" borderId="11" xfId="2" applyNumberFormat="1" applyFont="1" applyBorder="1" applyAlignment="1">
      <alignment vertical="center"/>
    </xf>
    <xf numFmtId="180" fontId="31" fillId="0" borderId="10" xfId="2" applyNumberFormat="1" applyFont="1" applyBorder="1" applyAlignment="1">
      <alignment horizontal="right" vertical="center"/>
    </xf>
    <xf numFmtId="180" fontId="31" fillId="0" borderId="9" xfId="2" applyNumberFormat="1" applyFont="1" applyBorder="1" applyAlignment="1">
      <alignment horizontal="right"/>
    </xf>
    <xf numFmtId="180" fontId="31" fillId="0" borderId="10" xfId="2" applyNumberFormat="1" applyFont="1" applyBorder="1" applyAlignment="1">
      <alignment horizontal="right"/>
    </xf>
    <xf numFmtId="0" fontId="15" fillId="0" borderId="0" xfId="2" applyFont="1" applyAlignment="1">
      <alignment vertical="center"/>
    </xf>
    <xf numFmtId="180" fontId="15" fillId="0" borderId="0" xfId="2" applyNumberFormat="1" applyFont="1" applyAlignment="1">
      <alignment vertical="center"/>
    </xf>
    <xf numFmtId="180" fontId="31" fillId="0" borderId="0" xfId="2" applyNumberFormat="1" applyFont="1" applyAlignment="1">
      <alignment horizontal="right" vertical="center"/>
    </xf>
    <xf numFmtId="0" fontId="15" fillId="0" borderId="3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 wrapText="1"/>
    </xf>
    <xf numFmtId="38" fontId="18" fillId="0" borderId="0" xfId="3" applyFont="1" applyFill="1" applyBorder="1"/>
    <xf numFmtId="38" fontId="31" fillId="0" borderId="10" xfId="3" applyFont="1" applyFill="1" applyBorder="1" applyAlignment="1">
      <alignment horizontal="right"/>
    </xf>
    <xf numFmtId="180" fontId="31" fillId="0" borderId="0" xfId="2" applyNumberFormat="1" applyFont="1" applyAlignment="1">
      <alignment horizontal="right"/>
    </xf>
    <xf numFmtId="180" fontId="14" fillId="0" borderId="0" xfId="2" applyNumberFormat="1" applyFont="1"/>
    <xf numFmtId="180" fontId="14" fillId="0" borderId="0" xfId="2" applyNumberFormat="1" applyFont="1" applyAlignment="1">
      <alignment horizontal="right"/>
    </xf>
    <xf numFmtId="180" fontId="32" fillId="0" borderId="0" xfId="2" applyNumberFormat="1" applyFont="1" applyAlignment="1">
      <alignment horizontal="right"/>
    </xf>
    <xf numFmtId="0" fontId="24" fillId="0" borderId="0" xfId="4" applyFont="1"/>
    <xf numFmtId="0" fontId="33" fillId="0" borderId="0" xfId="4"/>
    <xf numFmtId="0" fontId="15" fillId="0" borderId="0" xfId="4" applyFont="1"/>
    <xf numFmtId="0" fontId="15" fillId="0" borderId="1" xfId="4" applyFont="1" applyBorder="1"/>
    <xf numFmtId="0" fontId="15" fillId="0" borderId="0" xfId="4" applyFont="1" applyAlignment="1">
      <alignment horizontal="right"/>
    </xf>
    <xf numFmtId="0" fontId="15" fillId="0" borderId="2" xfId="4" applyFont="1" applyBorder="1" applyAlignment="1">
      <alignment horizontal="center" vertical="center"/>
    </xf>
    <xf numFmtId="0" fontId="15" fillId="0" borderId="3" xfId="4" applyFont="1" applyBorder="1" applyAlignment="1">
      <alignment vertical="center"/>
    </xf>
    <xf numFmtId="0" fontId="15" fillId="0" borderId="7" xfId="4" applyFont="1" applyBorder="1" applyAlignment="1">
      <alignment horizontal="center" vertical="center"/>
    </xf>
    <xf numFmtId="0" fontId="15" fillId="0" borderId="20" xfId="4" applyFont="1" applyBorder="1" applyAlignment="1">
      <alignment horizontal="center" vertical="center"/>
    </xf>
    <xf numFmtId="0" fontId="15" fillId="0" borderId="16" xfId="4" applyFont="1" applyBorder="1" applyAlignment="1">
      <alignment horizontal="center" vertical="center"/>
    </xf>
    <xf numFmtId="0" fontId="15" fillId="0" borderId="20" xfId="4" applyFont="1" applyBorder="1" applyAlignment="1">
      <alignment horizontal="center" vertical="center" wrapText="1"/>
    </xf>
    <xf numFmtId="0" fontId="15" fillId="0" borderId="5" xfId="4" applyFont="1" applyBorder="1" applyAlignment="1">
      <alignment horizontal="center" vertical="center"/>
    </xf>
    <xf numFmtId="0" fontId="15" fillId="0" borderId="10" xfId="4" applyFont="1" applyBorder="1" applyAlignment="1">
      <alignment horizontal="center" vertical="center"/>
    </xf>
    <xf numFmtId="0" fontId="15" fillId="0" borderId="11" xfId="4" applyFont="1" applyBorder="1" applyAlignment="1">
      <alignment vertical="center"/>
    </xf>
    <xf numFmtId="0" fontId="15" fillId="0" borderId="14" xfId="4" applyFont="1" applyBorder="1" applyAlignment="1">
      <alignment horizontal="center" vertical="center"/>
    </xf>
    <xf numFmtId="0" fontId="15" fillId="0" borderId="22" xfId="4" applyFont="1" applyBorder="1" applyAlignment="1">
      <alignment horizontal="center" vertical="center"/>
    </xf>
    <xf numFmtId="0" fontId="15" fillId="0" borderId="15" xfId="4" applyFont="1" applyBorder="1" applyAlignment="1">
      <alignment horizontal="center" vertical="center"/>
    </xf>
    <xf numFmtId="0" fontId="15" fillId="0" borderId="12" xfId="4" applyFont="1" applyBorder="1" applyAlignment="1">
      <alignment horizontal="center" vertical="center"/>
    </xf>
    <xf numFmtId="0" fontId="15" fillId="0" borderId="8" xfId="4" applyFont="1" applyBorder="1" applyAlignment="1">
      <alignment horizontal="distributed"/>
    </xf>
    <xf numFmtId="0" fontId="15" fillId="0" borderId="0" xfId="4" applyFont="1" applyAlignment="1">
      <alignment horizontal="center"/>
    </xf>
    <xf numFmtId="0" fontId="18" fillId="0" borderId="0" xfId="4" applyFont="1"/>
    <xf numFmtId="0" fontId="18" fillId="0" borderId="8" xfId="4" applyFont="1" applyBorder="1" applyAlignment="1">
      <alignment horizontal="distributed"/>
    </xf>
    <xf numFmtId="0" fontId="18" fillId="0" borderId="0" xfId="4" applyFont="1" applyAlignment="1">
      <alignment horizontal="left"/>
    </xf>
    <xf numFmtId="0" fontId="18" fillId="0" borderId="0" xfId="4" applyFont="1" applyAlignment="1">
      <alignment horizontal="center"/>
    </xf>
    <xf numFmtId="0" fontId="15" fillId="0" borderId="8" xfId="4" applyFont="1" applyBorder="1" applyAlignment="1">
      <alignment horizontal="center"/>
    </xf>
    <xf numFmtId="0" fontId="18" fillId="0" borderId="8" xfId="4" applyFont="1" applyBorder="1" applyAlignment="1">
      <alignment horizontal="center"/>
    </xf>
    <xf numFmtId="38" fontId="15" fillId="0" borderId="0" xfId="3" applyFont="1" applyFill="1" applyAlignment="1">
      <alignment horizontal="right"/>
    </xf>
    <xf numFmtId="0" fontId="18" fillId="0" borderId="0" xfId="4" applyFont="1" applyAlignment="1">
      <alignment horizontal="right"/>
    </xf>
    <xf numFmtId="38" fontId="31" fillId="0" borderId="0" xfId="3" applyFont="1" applyFill="1" applyBorder="1" applyAlignment="1">
      <alignment horizontal="right"/>
    </xf>
    <xf numFmtId="38" fontId="18" fillId="0" borderId="0" xfId="3" applyFont="1" applyFill="1" applyBorder="1" applyAlignment="1">
      <alignment horizontal="left"/>
    </xf>
    <xf numFmtId="38" fontId="36" fillId="0" borderId="0" xfId="3" applyFont="1" applyFill="1" applyBorder="1" applyAlignment="1">
      <alignment horizontal="right"/>
    </xf>
    <xf numFmtId="38" fontId="18" fillId="0" borderId="0" xfId="3" applyFont="1" applyFill="1" applyBorder="1" applyAlignment="1">
      <alignment horizontal="center"/>
    </xf>
    <xf numFmtId="38" fontId="36" fillId="0" borderId="0" xfId="3" applyFont="1" applyFill="1" applyBorder="1" applyAlignment="1">
      <alignment horizontal="center"/>
    </xf>
    <xf numFmtId="0" fontId="15" fillId="0" borderId="10" xfId="4" applyFont="1" applyBorder="1"/>
    <xf numFmtId="0" fontId="15" fillId="0" borderId="11" xfId="4" applyFont="1" applyBorder="1" applyAlignment="1">
      <alignment horizontal="distributed"/>
    </xf>
    <xf numFmtId="0" fontId="15" fillId="0" borderId="18" xfId="4" applyFont="1" applyBorder="1" applyAlignment="1">
      <alignment horizontal="left"/>
    </xf>
    <xf numFmtId="0" fontId="1" fillId="0" borderId="0" xfId="2"/>
    <xf numFmtId="0" fontId="15" fillId="0" borderId="7" xfId="2" applyFont="1" applyBorder="1" applyAlignment="1">
      <alignment horizontal="center"/>
    </xf>
    <xf numFmtId="0" fontId="15" fillId="0" borderId="16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16" xfId="2" applyFont="1" applyBorder="1" applyAlignment="1">
      <alignment vertical="center"/>
    </xf>
    <xf numFmtId="38" fontId="15" fillId="0" borderId="9" xfId="3" applyFont="1" applyFill="1" applyBorder="1"/>
    <xf numFmtId="0" fontId="37" fillId="0" borderId="0" xfId="2" applyFont="1" applyAlignment="1">
      <alignment horizontal="right"/>
    </xf>
    <xf numFmtId="38" fontId="14" fillId="0" borderId="0" xfId="3" applyFont="1" applyFill="1" applyBorder="1"/>
    <xf numFmtId="38" fontId="14" fillId="0" borderId="0" xfId="5" applyNumberFormat="1" applyFont="1"/>
    <xf numFmtId="38" fontId="15" fillId="0" borderId="0" xfId="5" applyNumberFormat="1" applyFont="1"/>
    <xf numFmtId="38" fontId="15" fillId="0" borderId="2" xfId="5" applyNumberFormat="1" applyFont="1" applyBorder="1" applyAlignment="1">
      <alignment horizontal="center" vertical="center"/>
    </xf>
    <xf numFmtId="38" fontId="15" fillId="0" borderId="3" xfId="5" applyNumberFormat="1" applyFont="1" applyBorder="1" applyAlignment="1">
      <alignment horizontal="center" vertical="center"/>
    </xf>
    <xf numFmtId="38" fontId="15" fillId="0" borderId="20" xfId="5" applyNumberFormat="1" applyFont="1" applyBorder="1" applyAlignment="1">
      <alignment horizontal="center" vertical="center"/>
    </xf>
    <xf numFmtId="38" fontId="15" fillId="0" borderId="5" xfId="5" applyNumberFormat="1" applyFont="1" applyBorder="1" applyAlignment="1">
      <alignment horizontal="center" vertical="center"/>
    </xf>
    <xf numFmtId="38" fontId="15" fillId="0" borderId="6" xfId="5" applyNumberFormat="1" applyFont="1" applyBorder="1" applyAlignment="1">
      <alignment horizontal="center" vertical="center"/>
    </xf>
    <xf numFmtId="38" fontId="15" fillId="0" borderId="7" xfId="5" applyNumberFormat="1" applyFont="1" applyBorder="1" applyAlignment="1">
      <alignment horizontal="center" vertical="center"/>
    </xf>
    <xf numFmtId="38" fontId="15" fillId="0" borderId="20" xfId="5" applyNumberFormat="1" applyFont="1" applyBorder="1" applyAlignment="1">
      <alignment horizontal="center" vertical="center" wrapText="1"/>
    </xf>
    <xf numFmtId="38" fontId="15" fillId="0" borderId="4" xfId="5" applyNumberFormat="1" applyFont="1" applyBorder="1" applyAlignment="1">
      <alignment horizontal="center" vertical="center" wrapText="1"/>
    </xf>
    <xf numFmtId="38" fontId="15" fillId="0" borderId="10" xfId="5" applyNumberFormat="1" applyFont="1" applyBorder="1" applyAlignment="1">
      <alignment horizontal="center" vertical="center"/>
    </xf>
    <xf numFmtId="38" fontId="15" fillId="0" borderId="11" xfId="5" applyNumberFormat="1" applyFont="1" applyBorder="1" applyAlignment="1">
      <alignment horizontal="center" vertical="center"/>
    </xf>
    <xf numFmtId="38" fontId="15" fillId="0" borderId="22" xfId="5" applyNumberFormat="1" applyFont="1" applyBorder="1" applyAlignment="1">
      <alignment horizontal="center" vertical="center"/>
    </xf>
    <xf numFmtId="38" fontId="15" fillId="0" borderId="22" xfId="5" applyNumberFormat="1" applyFont="1" applyBorder="1" applyAlignment="1">
      <alignment horizontal="center" vertical="center"/>
    </xf>
    <xf numFmtId="38" fontId="15" fillId="0" borderId="22" xfId="5" applyNumberFormat="1" applyFont="1" applyBorder="1" applyAlignment="1">
      <alignment horizontal="center" vertical="center" wrapText="1"/>
    </xf>
    <xf numFmtId="38" fontId="15" fillId="0" borderId="9" xfId="5" applyNumberFormat="1" applyFont="1" applyBorder="1" applyAlignment="1">
      <alignment horizontal="center" vertical="center"/>
    </xf>
    <xf numFmtId="0" fontId="15" fillId="0" borderId="0" xfId="5" applyFont="1"/>
    <xf numFmtId="0" fontId="15" fillId="0" borderId="8" xfId="5" applyFont="1" applyBorder="1" applyAlignment="1">
      <alignment horizontal="center"/>
    </xf>
    <xf numFmtId="38" fontId="15" fillId="0" borderId="0" xfId="5" applyNumberFormat="1" applyFont="1" applyAlignment="1">
      <alignment horizontal="center"/>
    </xf>
    <xf numFmtId="0" fontId="15" fillId="0" borderId="0" xfId="5" applyFont="1" applyAlignment="1">
      <alignment horizontal="right"/>
    </xf>
    <xf numFmtId="0" fontId="15" fillId="0" borderId="8" xfId="5" applyFont="1" applyBorder="1" applyAlignment="1">
      <alignment horizontal="right"/>
    </xf>
    <xf numFmtId="0" fontId="18" fillId="0" borderId="0" xfId="5" applyFont="1"/>
    <xf numFmtId="0" fontId="18" fillId="0" borderId="8" xfId="5" applyFont="1" applyBorder="1" applyAlignment="1">
      <alignment horizontal="right"/>
    </xf>
    <xf numFmtId="0" fontId="15" fillId="0" borderId="8" xfId="5" applyFont="1" applyBorder="1" applyAlignment="1">
      <alignment horizontal="distributed"/>
    </xf>
    <xf numFmtId="0" fontId="15" fillId="0" borderId="8" xfId="5" quotePrefix="1" applyFont="1" applyBorder="1" applyAlignment="1">
      <alignment horizontal="right"/>
    </xf>
    <xf numFmtId="55" fontId="15" fillId="0" borderId="8" xfId="5" quotePrefix="1" applyNumberFormat="1" applyFont="1" applyBorder="1" applyAlignment="1">
      <alignment horizontal="right"/>
    </xf>
    <xf numFmtId="0" fontId="15" fillId="0" borderId="10" xfId="5" applyFont="1" applyBorder="1"/>
    <xf numFmtId="0" fontId="15" fillId="0" borderId="10" xfId="5" applyFont="1" applyBorder="1" applyAlignment="1">
      <alignment horizontal="right"/>
    </xf>
    <xf numFmtId="38" fontId="15" fillId="0" borderId="9" xfId="5" applyNumberFormat="1" applyFont="1" applyBorder="1"/>
    <xf numFmtId="38" fontId="15" fillId="0" borderId="10" xfId="5" applyNumberFormat="1" applyFont="1" applyBorder="1"/>
    <xf numFmtId="192" fontId="15" fillId="0" borderId="10" xfId="5" applyNumberFormat="1" applyFont="1" applyBorder="1" applyAlignment="1">
      <alignment horizontal="right"/>
    </xf>
    <xf numFmtId="182" fontId="14" fillId="0" borderId="0" xfId="5" applyNumberFormat="1" applyFont="1"/>
    <xf numFmtId="182" fontId="14" fillId="0" borderId="0" xfId="5" applyNumberFormat="1" applyFont="1" applyAlignment="1">
      <alignment horizontal="right"/>
    </xf>
    <xf numFmtId="0" fontId="38" fillId="0" borderId="0" xfId="4" applyFont="1"/>
    <xf numFmtId="0" fontId="16" fillId="0" borderId="0" xfId="4" applyFont="1"/>
    <xf numFmtId="177" fontId="16" fillId="0" borderId="0" xfId="4" applyNumberFormat="1" applyFont="1"/>
    <xf numFmtId="0" fontId="16" fillId="0" borderId="1" xfId="4" applyFont="1" applyBorder="1"/>
    <xf numFmtId="0" fontId="16" fillId="0" borderId="1" xfId="4" applyFont="1" applyBorder="1" applyAlignment="1">
      <alignment horizontal="right"/>
    </xf>
    <xf numFmtId="0" fontId="16" fillId="0" borderId="0" xfId="4" applyFont="1" applyAlignment="1">
      <alignment horizontal="center" vertical="center"/>
    </xf>
    <xf numFmtId="0" fontId="16" fillId="0" borderId="8" xfId="4" applyFont="1" applyBorder="1" applyAlignment="1">
      <alignment horizontal="center" vertical="center"/>
    </xf>
    <xf numFmtId="0" fontId="16" fillId="0" borderId="7" xfId="4" applyFont="1" applyBorder="1" applyAlignment="1">
      <alignment horizontal="center" vertical="center"/>
    </xf>
    <xf numFmtId="0" fontId="16" fillId="0" borderId="25" xfId="4" applyFont="1" applyBorder="1" applyAlignment="1">
      <alignment horizontal="center" vertical="center"/>
    </xf>
    <xf numFmtId="0" fontId="16" fillId="0" borderId="16" xfId="4" applyFont="1" applyBorder="1" applyAlignment="1">
      <alignment horizontal="center" vertical="center"/>
    </xf>
    <xf numFmtId="0" fontId="16" fillId="0" borderId="26" xfId="4" applyFont="1" applyBorder="1" applyAlignment="1">
      <alignment horizontal="center" vertical="center"/>
    </xf>
    <xf numFmtId="0" fontId="16" fillId="0" borderId="5" xfId="4" applyFont="1" applyBorder="1" applyAlignment="1">
      <alignment horizontal="center" vertical="center"/>
    </xf>
    <xf numFmtId="0" fontId="16" fillId="0" borderId="6" xfId="4" applyFont="1" applyBorder="1" applyAlignment="1">
      <alignment horizontal="center" vertical="center"/>
    </xf>
    <xf numFmtId="0" fontId="16" fillId="0" borderId="24" xfId="4" applyFont="1" applyBorder="1" applyAlignment="1">
      <alignment horizontal="center" vertical="center" wrapText="1"/>
    </xf>
    <xf numFmtId="0" fontId="16" fillId="0" borderId="27" xfId="4" applyFont="1" applyBorder="1" applyAlignment="1">
      <alignment horizontal="center" vertical="center"/>
    </xf>
    <xf numFmtId="0" fontId="16" fillId="0" borderId="14" xfId="4" applyFont="1" applyBorder="1" applyAlignment="1">
      <alignment horizontal="center" vertical="center"/>
    </xf>
    <xf numFmtId="0" fontId="16" fillId="0" borderId="15" xfId="4" applyFont="1" applyBorder="1" applyAlignment="1">
      <alignment horizontal="center" vertical="center"/>
    </xf>
    <xf numFmtId="0" fontId="16" fillId="0" borderId="12" xfId="4" applyFont="1" applyBorder="1" applyAlignment="1">
      <alignment horizontal="center" vertical="center"/>
    </xf>
    <xf numFmtId="0" fontId="16" fillId="0" borderId="10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6" fillId="0" borderId="22" xfId="4" applyFont="1" applyBorder="1" applyAlignment="1">
      <alignment horizontal="center" vertical="center"/>
    </xf>
    <xf numFmtId="0" fontId="16" fillId="0" borderId="8" xfId="4" applyFont="1" applyBorder="1"/>
    <xf numFmtId="180" fontId="16" fillId="0" borderId="0" xfId="4" applyNumberFormat="1" applyFont="1" applyAlignment="1">
      <alignment horizontal="center"/>
    </xf>
    <xf numFmtId="0" fontId="16" fillId="0" borderId="28" xfId="4" applyFont="1" applyBorder="1"/>
    <xf numFmtId="180" fontId="16" fillId="0" borderId="8" xfId="4" applyNumberFormat="1" applyFont="1" applyBorder="1" applyAlignment="1">
      <alignment horizontal="center"/>
    </xf>
    <xf numFmtId="180" fontId="16" fillId="0" borderId="28" xfId="4" applyNumberFormat="1" applyFont="1" applyBorder="1" applyAlignment="1">
      <alignment horizontal="center"/>
    </xf>
    <xf numFmtId="0" fontId="24" fillId="0" borderId="29" xfId="4" applyFont="1" applyBorder="1"/>
    <xf numFmtId="0" fontId="16" fillId="0" borderId="18" xfId="4" applyFont="1" applyBorder="1"/>
    <xf numFmtId="0" fontId="16" fillId="0" borderId="19" xfId="4" applyFont="1" applyBorder="1"/>
    <xf numFmtId="0" fontId="17" fillId="0" borderId="0" xfId="4" applyFont="1" applyAlignment="1">
      <alignment horizontal="distributed"/>
    </xf>
    <xf numFmtId="0" fontId="17" fillId="0" borderId="8" xfId="4" applyFont="1" applyBorder="1" applyAlignment="1">
      <alignment horizontal="distributed"/>
    </xf>
    <xf numFmtId="180" fontId="17" fillId="0" borderId="23" xfId="4" applyNumberFormat="1" applyFont="1" applyBorder="1"/>
    <xf numFmtId="180" fontId="17" fillId="0" borderId="28" xfId="4" applyNumberFormat="1" applyFont="1" applyBorder="1"/>
    <xf numFmtId="0" fontId="16" fillId="0" borderId="8" xfId="4" applyFont="1" applyBorder="1" applyAlignment="1">
      <alignment horizontal="distributed"/>
    </xf>
    <xf numFmtId="177" fontId="16" fillId="0" borderId="23" xfId="4" applyNumberFormat="1" applyFont="1" applyBorder="1" applyAlignment="1">
      <alignment horizontal="right"/>
    </xf>
    <xf numFmtId="177" fontId="16" fillId="0" borderId="28" xfId="4" applyNumberFormat="1" applyFont="1" applyBorder="1" applyAlignment="1">
      <alignment horizontal="right"/>
    </xf>
    <xf numFmtId="0" fontId="16" fillId="0" borderId="0" xfId="4" applyFont="1" applyAlignment="1">
      <alignment horizontal="distributed" vertical="justify"/>
    </xf>
    <xf numFmtId="0" fontId="16" fillId="0" borderId="8" xfId="4" applyFont="1" applyBorder="1" applyAlignment="1">
      <alignment horizontal="distributed" vertical="justify"/>
    </xf>
    <xf numFmtId="180" fontId="17" fillId="0" borderId="0" xfId="4" applyNumberFormat="1" applyFont="1"/>
    <xf numFmtId="177" fontId="16" fillId="0" borderId="0" xfId="4" applyNumberFormat="1" applyFont="1" applyAlignment="1">
      <alignment horizontal="right"/>
    </xf>
    <xf numFmtId="0" fontId="16" fillId="0" borderId="0" xfId="4" applyFont="1" applyAlignment="1">
      <alignment horizontal="distributed"/>
    </xf>
    <xf numFmtId="0" fontId="16" fillId="0" borderId="23" xfId="4" applyFont="1" applyBorder="1"/>
    <xf numFmtId="0" fontId="16" fillId="0" borderId="0" xfId="4" applyFont="1" applyAlignment="1">
      <alignment horizontal="distributed"/>
    </xf>
    <xf numFmtId="0" fontId="16" fillId="0" borderId="8" xfId="4" applyFont="1" applyBorder="1" applyAlignment="1">
      <alignment horizontal="distributed"/>
    </xf>
    <xf numFmtId="177" fontId="16" fillId="0" borderId="23" xfId="4" applyNumberFormat="1" applyFont="1" applyBorder="1"/>
    <xf numFmtId="177" fontId="16" fillId="0" borderId="28" xfId="4" applyNumberFormat="1" applyFont="1" applyBorder="1"/>
    <xf numFmtId="0" fontId="16" fillId="0" borderId="8" xfId="4" applyFont="1" applyBorder="1" applyAlignment="1">
      <alignment horizontal="distributed" shrinkToFit="1"/>
    </xf>
    <xf numFmtId="0" fontId="16" fillId="0" borderId="8" xfId="4" applyFont="1" applyBorder="1" applyAlignment="1">
      <alignment horizontal="left" shrinkToFit="1"/>
    </xf>
    <xf numFmtId="193" fontId="16" fillId="0" borderId="28" xfId="4" applyNumberFormat="1" applyFont="1" applyBorder="1"/>
    <xf numFmtId="193" fontId="16" fillId="0" borderId="0" xfId="4" applyNumberFormat="1" applyFont="1"/>
    <xf numFmtId="180" fontId="16" fillId="0" borderId="8" xfId="4" applyNumberFormat="1" applyFont="1" applyBorder="1" applyAlignment="1">
      <alignment horizontal="distributed"/>
    </xf>
    <xf numFmtId="180" fontId="16" fillId="0" borderId="0" xfId="4" applyNumberFormat="1" applyFont="1" applyAlignment="1">
      <alignment horizontal="right"/>
    </xf>
    <xf numFmtId="0" fontId="16" fillId="0" borderId="8" xfId="4" applyFont="1" applyBorder="1" applyAlignment="1">
      <alignment horizontal="distributed" vertical="center"/>
    </xf>
    <xf numFmtId="0" fontId="16" fillId="0" borderId="10" xfId="4" applyFont="1" applyBorder="1"/>
    <xf numFmtId="0" fontId="16" fillId="0" borderId="11" xfId="4" applyFont="1" applyBorder="1"/>
    <xf numFmtId="180" fontId="16" fillId="0" borderId="10" xfId="4" applyNumberFormat="1" applyFont="1" applyBorder="1" applyAlignment="1">
      <alignment horizontal="right"/>
    </xf>
    <xf numFmtId="0" fontId="16" fillId="0" borderId="30" xfId="4" applyFont="1" applyBorder="1"/>
    <xf numFmtId="180" fontId="16" fillId="0" borderId="11" xfId="4" applyNumberFormat="1" applyFont="1" applyBorder="1" applyAlignment="1">
      <alignment horizontal="right"/>
    </xf>
    <xf numFmtId="180" fontId="16" fillId="0" borderId="0" xfId="4" applyNumberFormat="1" applyFont="1"/>
    <xf numFmtId="180" fontId="39" fillId="0" borderId="0" xfId="4" applyNumberFormat="1" applyFont="1" applyAlignment="1">
      <alignment horizontal="right"/>
    </xf>
    <xf numFmtId="177" fontId="24" fillId="0" borderId="0" xfId="4" applyNumberFormat="1" applyFont="1"/>
    <xf numFmtId="38" fontId="21" fillId="0" borderId="0" xfId="5" applyNumberFormat="1" applyFont="1"/>
    <xf numFmtId="38" fontId="16" fillId="0" borderId="0" xfId="5" applyNumberFormat="1" applyFont="1"/>
    <xf numFmtId="38" fontId="16" fillId="0" borderId="2" xfId="5" applyNumberFormat="1" applyFont="1" applyBorder="1" applyAlignment="1">
      <alignment horizontal="center" vertical="center"/>
    </xf>
    <xf numFmtId="38" fontId="16" fillId="0" borderId="3" xfId="5" applyNumberFormat="1" applyFont="1" applyBorder="1" applyAlignment="1">
      <alignment horizontal="center" vertical="center"/>
    </xf>
    <xf numFmtId="38" fontId="16" fillId="0" borderId="20" xfId="5" applyNumberFormat="1" applyFont="1" applyBorder="1" applyAlignment="1">
      <alignment horizontal="center" vertical="center" wrapText="1"/>
    </xf>
    <xf numFmtId="38" fontId="16" fillId="0" borderId="5" xfId="5" applyNumberFormat="1" applyFont="1" applyBorder="1" applyAlignment="1">
      <alignment horizontal="center" vertical="center" justifyLastLine="1"/>
    </xf>
    <xf numFmtId="38" fontId="16" fillId="0" borderId="6" xfId="5" applyNumberFormat="1" applyFont="1" applyBorder="1" applyAlignment="1">
      <alignment horizontal="center" vertical="center" justifyLastLine="1"/>
    </xf>
    <xf numFmtId="38" fontId="21" fillId="0" borderId="0" xfId="5" applyNumberFormat="1" applyFont="1" applyAlignment="1">
      <alignment vertical="center"/>
    </xf>
    <xf numFmtId="38" fontId="16" fillId="0" borderId="0" xfId="5" applyNumberFormat="1" applyFont="1" applyAlignment="1">
      <alignment horizontal="center" vertical="center"/>
    </xf>
    <xf numFmtId="38" fontId="16" fillId="0" borderId="8" xfId="5" applyNumberFormat="1" applyFont="1" applyBorder="1" applyAlignment="1">
      <alignment horizontal="center" vertical="center"/>
    </xf>
    <xf numFmtId="38" fontId="16" fillId="0" borderId="21" xfId="5" applyNumberFormat="1" applyFont="1" applyBorder="1" applyAlignment="1">
      <alignment horizontal="center" vertical="center" wrapText="1"/>
    </xf>
    <xf numFmtId="38" fontId="16" fillId="0" borderId="22" xfId="5" applyNumberFormat="1" applyFont="1" applyBorder="1" applyAlignment="1">
      <alignment horizontal="center" vertical="center"/>
    </xf>
    <xf numFmtId="38" fontId="16" fillId="0" borderId="9" xfId="5" applyNumberFormat="1" applyFont="1" applyBorder="1" applyAlignment="1">
      <alignment horizontal="center" vertical="center"/>
    </xf>
    <xf numFmtId="38" fontId="16" fillId="0" borderId="10" xfId="5" applyNumberFormat="1" applyFont="1" applyBorder="1" applyAlignment="1">
      <alignment horizontal="center" vertical="center"/>
    </xf>
    <xf numFmtId="38" fontId="16" fillId="0" borderId="11" xfId="5" applyNumberFormat="1" applyFont="1" applyBorder="1" applyAlignment="1">
      <alignment horizontal="center" vertical="center"/>
    </xf>
    <xf numFmtId="38" fontId="16" fillId="0" borderId="22" xfId="5" applyNumberFormat="1" applyFont="1" applyBorder="1" applyAlignment="1">
      <alignment horizontal="center" vertical="center" wrapText="1"/>
    </xf>
    <xf numFmtId="38" fontId="16" fillId="0" borderId="15" xfId="5" applyNumberFormat="1" applyFont="1" applyBorder="1" applyAlignment="1">
      <alignment horizontal="center" vertical="center"/>
    </xf>
    <xf numFmtId="38" fontId="16" fillId="0" borderId="12" xfId="5" applyNumberFormat="1" applyFont="1" applyBorder="1" applyAlignment="1">
      <alignment horizontal="center"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8" fontId="16" fillId="0" borderId="17" xfId="5" applyNumberFormat="1" applyFont="1" applyBorder="1" applyAlignment="1">
      <alignment horizontal="center"/>
    </xf>
    <xf numFmtId="38" fontId="16" fillId="0" borderId="18" xfId="5" applyNumberFormat="1" applyFont="1" applyBorder="1" applyAlignment="1">
      <alignment horizontal="center"/>
    </xf>
    <xf numFmtId="0" fontId="16" fillId="0" borderId="0" xfId="5" applyFont="1" applyAlignment="1">
      <alignment horizontal="distributed"/>
    </xf>
    <xf numFmtId="0" fontId="16" fillId="0" borderId="0" xfId="5" applyFont="1" applyAlignment="1">
      <alignment horizontal="right"/>
    </xf>
    <xf numFmtId="38" fontId="16" fillId="0" borderId="23" xfId="3" applyFont="1" applyFill="1" applyBorder="1" applyAlignment="1">
      <alignment horizontal="right"/>
    </xf>
    <xf numFmtId="38" fontId="16" fillId="0" borderId="0" xfId="3" applyFont="1" applyFill="1" applyBorder="1" applyAlignment="1">
      <alignment horizontal="right"/>
    </xf>
    <xf numFmtId="192" fontId="21" fillId="0" borderId="0" xfId="5" applyNumberFormat="1" applyFont="1"/>
    <xf numFmtId="38" fontId="17" fillId="0" borderId="0" xfId="5" applyNumberFormat="1" applyFont="1"/>
    <xf numFmtId="38" fontId="16" fillId="0" borderId="23" xfId="3" applyFont="1" applyFill="1" applyBorder="1"/>
    <xf numFmtId="38" fontId="16" fillId="0" borderId="0" xfId="3" applyFont="1" applyFill="1"/>
    <xf numFmtId="0" fontId="17" fillId="0" borderId="0" xfId="5" applyFont="1"/>
    <xf numFmtId="0" fontId="17" fillId="0" borderId="0" xfId="5" applyFont="1" applyAlignment="1">
      <alignment horizontal="right"/>
    </xf>
    <xf numFmtId="38" fontId="17" fillId="0" borderId="23" xfId="3" applyFont="1" applyFill="1" applyBorder="1"/>
    <xf numFmtId="38" fontId="17" fillId="0" borderId="0" xfId="3" applyFont="1" applyFill="1" applyBorder="1"/>
    <xf numFmtId="38" fontId="19" fillId="0" borderId="0" xfId="5" applyNumberFormat="1" applyFont="1"/>
    <xf numFmtId="0" fontId="16" fillId="0" borderId="8" xfId="5" applyFont="1" applyBorder="1"/>
    <xf numFmtId="55" fontId="16" fillId="0" borderId="0" xfId="5" quotePrefix="1" applyNumberFormat="1" applyFont="1" applyAlignment="1">
      <alignment horizontal="right"/>
    </xf>
    <xf numFmtId="0" fontId="16" fillId="0" borderId="8" xfId="5" applyFont="1" applyBorder="1" applyAlignment="1">
      <alignment horizontal="center"/>
    </xf>
    <xf numFmtId="38" fontId="16" fillId="0" borderId="0" xfId="3" applyFont="1" applyFill="1" applyBorder="1"/>
    <xf numFmtId="0" fontId="16" fillId="0" borderId="10" xfId="5" applyFont="1" applyBorder="1"/>
    <xf numFmtId="0" fontId="16" fillId="0" borderId="11" xfId="5" applyFont="1" applyBorder="1"/>
    <xf numFmtId="182" fontId="16" fillId="0" borderId="10" xfId="5" applyNumberFormat="1" applyFont="1" applyBorder="1"/>
    <xf numFmtId="0" fontId="14" fillId="0" borderId="0" xfId="5" applyFont="1"/>
    <xf numFmtId="0" fontId="15" fillId="0" borderId="2" xfId="5" applyFont="1" applyBorder="1" applyAlignment="1">
      <alignment horizontal="center" vertical="distributed"/>
    </xf>
    <xf numFmtId="0" fontId="15" fillId="0" borderId="3" xfId="5" applyFont="1" applyBorder="1" applyAlignment="1">
      <alignment vertical="distributed"/>
    </xf>
    <xf numFmtId="0" fontId="15" fillId="0" borderId="5" xfId="5" applyFont="1" applyBorder="1" applyAlignment="1">
      <alignment horizontal="center" vertical="distributed"/>
    </xf>
    <xf numFmtId="0" fontId="1" fillId="0" borderId="6" xfId="5" applyFont="1" applyBorder="1"/>
    <xf numFmtId="0" fontId="15" fillId="0" borderId="6" xfId="5" applyFont="1" applyBorder="1" applyAlignment="1">
      <alignment horizontal="center" vertical="distributed"/>
    </xf>
    <xf numFmtId="0" fontId="15" fillId="0" borderId="20" xfId="5" applyFont="1" applyBorder="1" applyAlignment="1">
      <alignment horizontal="center" vertical="center" wrapText="1"/>
    </xf>
    <xf numFmtId="0" fontId="15" fillId="0" borderId="4" xfId="5" applyFont="1" applyBorder="1" applyAlignment="1">
      <alignment horizontal="center" vertical="distributed"/>
    </xf>
    <xf numFmtId="0" fontId="15" fillId="0" borderId="0" xfId="5" applyFont="1" applyAlignment="1">
      <alignment horizontal="center" vertical="distributed"/>
    </xf>
    <xf numFmtId="0" fontId="15" fillId="0" borderId="8" xfId="5" applyFont="1" applyBorder="1" applyAlignment="1">
      <alignment vertical="distributed"/>
    </xf>
    <xf numFmtId="0" fontId="15" fillId="0" borderId="24" xfId="5" applyFont="1" applyBorder="1" applyAlignment="1">
      <alignment horizontal="center" vertical="distributed"/>
    </xf>
    <xf numFmtId="0" fontId="15" fillId="0" borderId="24" xfId="5" applyFont="1" applyBorder="1" applyAlignment="1">
      <alignment horizontal="center" vertical="center" wrapText="1"/>
    </xf>
    <xf numFmtId="0" fontId="15" fillId="0" borderId="24" xfId="5" applyFont="1" applyBorder="1" applyAlignment="1">
      <alignment horizontal="center" vertical="center" wrapText="1" shrinkToFit="1"/>
    </xf>
    <xf numFmtId="0" fontId="15" fillId="0" borderId="24" xfId="5" applyFont="1" applyBorder="1" applyAlignment="1">
      <alignment horizontal="center" vertical="center" shrinkToFit="1"/>
    </xf>
    <xf numFmtId="0" fontId="15" fillId="0" borderId="21" xfId="5" applyFont="1" applyBorder="1" applyAlignment="1">
      <alignment horizontal="center" vertical="center" wrapText="1"/>
    </xf>
    <xf numFmtId="0" fontId="15" fillId="0" borderId="23" xfId="5" applyFont="1" applyBorder="1" applyAlignment="1">
      <alignment horizontal="center" vertical="distributed"/>
    </xf>
    <xf numFmtId="0" fontId="15" fillId="0" borderId="21" xfId="5" applyFont="1" applyBorder="1" applyAlignment="1">
      <alignment horizontal="center" vertical="distributed"/>
    </xf>
    <xf numFmtId="0" fontId="15" fillId="0" borderId="21" xfId="5" applyFont="1" applyBorder="1" applyAlignment="1">
      <alignment horizontal="center" vertical="center"/>
    </xf>
    <xf numFmtId="0" fontId="15" fillId="0" borderId="21" xfId="5" applyFont="1" applyBorder="1" applyAlignment="1">
      <alignment horizontal="center" vertical="center" shrinkToFit="1"/>
    </xf>
    <xf numFmtId="0" fontId="15" fillId="0" borderId="10" xfId="5" applyFont="1" applyBorder="1" applyAlignment="1">
      <alignment horizontal="center" vertical="distributed"/>
    </xf>
    <xf numFmtId="0" fontId="15" fillId="0" borderId="11" xfId="5" applyFont="1" applyBorder="1" applyAlignment="1">
      <alignment vertical="distributed"/>
    </xf>
    <xf numFmtId="0" fontId="15" fillId="0" borderId="22" xfId="5" applyFont="1" applyBorder="1" applyAlignment="1">
      <alignment horizontal="center" vertical="distributed"/>
    </xf>
    <xf numFmtId="0" fontId="15" fillId="0" borderId="22" xfId="5" applyFont="1" applyBorder="1" applyAlignment="1">
      <alignment horizontal="center" vertical="center"/>
    </xf>
    <xf numFmtId="0" fontId="15" fillId="0" borderId="22" xfId="5" applyFont="1" applyBorder="1" applyAlignment="1">
      <alignment horizontal="center" vertical="center" shrinkToFit="1"/>
    </xf>
    <xf numFmtId="0" fontId="15" fillId="0" borderId="22" xfId="5" applyFont="1" applyBorder="1" applyAlignment="1">
      <alignment horizontal="center" vertical="center" wrapText="1"/>
    </xf>
    <xf numFmtId="0" fontId="15" fillId="0" borderId="9" xfId="5" applyFont="1" applyBorder="1" applyAlignment="1">
      <alignment horizontal="center" vertical="distributed"/>
    </xf>
    <xf numFmtId="0" fontId="15" fillId="0" borderId="0" xfId="5" applyFont="1" applyAlignment="1">
      <alignment horizontal="center"/>
    </xf>
    <xf numFmtId="0" fontId="15" fillId="0" borderId="23" xfId="5" applyFont="1" applyBorder="1" applyAlignment="1">
      <alignment horizontal="center"/>
    </xf>
    <xf numFmtId="0" fontId="18" fillId="0" borderId="8" xfId="5" applyFont="1" applyBorder="1"/>
    <xf numFmtId="0" fontId="15" fillId="0" borderId="8" xfId="5" applyFont="1" applyBorder="1"/>
    <xf numFmtId="0" fontId="22" fillId="0" borderId="0" xfId="5" applyFont="1"/>
    <xf numFmtId="0" fontId="16" fillId="0" borderId="0" xfId="5" quotePrefix="1" applyFont="1" applyAlignment="1">
      <alignment horizontal="right"/>
    </xf>
    <xf numFmtId="0" fontId="15" fillId="0" borderId="11" xfId="5" applyFont="1" applyBorder="1"/>
    <xf numFmtId="180" fontId="15" fillId="0" borderId="0" xfId="5" applyNumberFormat="1" applyFont="1"/>
    <xf numFmtId="194" fontId="18" fillId="0" borderId="0" xfId="5" applyNumberFormat="1" applyFont="1"/>
    <xf numFmtId="0" fontId="37" fillId="0" borderId="0" xfId="5" applyFont="1" applyAlignment="1">
      <alignment horizontal="center"/>
    </xf>
    <xf numFmtId="0" fontId="4" fillId="0" borderId="0" xfId="5"/>
    <xf numFmtId="182" fontId="14" fillId="0" borderId="10" xfId="5" applyNumberFormat="1" applyFont="1" applyBorder="1"/>
    <xf numFmtId="182" fontId="4" fillId="0" borderId="10" xfId="5" applyNumberFormat="1" applyBorder="1"/>
    <xf numFmtId="178" fontId="42" fillId="0" borderId="0" xfId="2" applyNumberFormat="1" applyFont="1" applyAlignment="1">
      <alignment vertical="center"/>
    </xf>
    <xf numFmtId="178" fontId="15" fillId="0" borderId="0" xfId="2" applyNumberFormat="1" applyFont="1" applyAlignment="1">
      <alignment vertical="center"/>
    </xf>
    <xf numFmtId="178" fontId="15" fillId="0" borderId="3" xfId="2" applyNumberFormat="1" applyFont="1" applyBorder="1" applyAlignment="1">
      <alignment horizontal="center" vertical="center"/>
    </xf>
    <xf numFmtId="178" fontId="15" fillId="0" borderId="20" xfId="2" applyNumberFormat="1" applyFont="1" applyBorder="1" applyAlignment="1">
      <alignment horizontal="center" vertical="center"/>
    </xf>
    <xf numFmtId="178" fontId="15" fillId="0" borderId="20" xfId="2" applyNumberFormat="1" applyFont="1" applyBorder="1" applyAlignment="1">
      <alignment horizontal="center" vertical="center" wrapText="1"/>
    </xf>
    <xf numFmtId="178" fontId="15" fillId="0" borderId="20" xfId="2" applyNumberFormat="1" applyFont="1" applyBorder="1" applyAlignment="1">
      <alignment horizontal="center" vertical="center" wrapText="1" shrinkToFit="1"/>
    </xf>
    <xf numFmtId="178" fontId="15" fillId="0" borderId="4" xfId="2" applyNumberFormat="1" applyFont="1" applyBorder="1" applyAlignment="1">
      <alignment horizontal="center" vertical="center" wrapText="1"/>
    </xf>
    <xf numFmtId="178" fontId="15" fillId="0" borderId="11" xfId="2" applyNumberFormat="1" applyFont="1" applyBorder="1" applyAlignment="1">
      <alignment horizontal="center" vertical="center"/>
    </xf>
    <xf numFmtId="178" fontId="15" fillId="0" borderId="22" xfId="2" applyNumberFormat="1" applyFont="1" applyBorder="1" applyAlignment="1">
      <alignment horizontal="center" vertical="center"/>
    </xf>
    <xf numFmtId="178" fontId="15" fillId="0" borderId="22" xfId="2" applyNumberFormat="1" applyFont="1" applyBorder="1" applyAlignment="1">
      <alignment horizontal="center" vertical="center" shrinkToFit="1"/>
    </xf>
    <xf numFmtId="178" fontId="15" fillId="0" borderId="9" xfId="2" applyNumberFormat="1" applyFont="1" applyBorder="1" applyAlignment="1">
      <alignment horizontal="center" vertical="center"/>
    </xf>
    <xf numFmtId="178" fontId="15" fillId="0" borderId="8" xfId="2" applyNumberFormat="1" applyFont="1" applyBorder="1" applyAlignment="1">
      <alignment vertical="center"/>
    </xf>
    <xf numFmtId="178" fontId="15" fillId="0" borderId="0" xfId="2" applyNumberFormat="1" applyFont="1" applyAlignment="1">
      <alignment horizontal="right" vertical="center"/>
    </xf>
    <xf numFmtId="178" fontId="15" fillId="0" borderId="0" xfId="2" applyNumberFormat="1" applyFont="1" applyAlignment="1">
      <alignment horizontal="center" vertical="center"/>
    </xf>
    <xf numFmtId="178" fontId="15" fillId="0" borderId="8" xfId="2" applyNumberFormat="1" applyFont="1" applyBorder="1" applyAlignment="1">
      <alignment horizontal="right" vertical="center"/>
    </xf>
    <xf numFmtId="38" fontId="15" fillId="0" borderId="0" xfId="3" applyFont="1" applyFill="1" applyBorder="1" applyAlignment="1">
      <alignment horizontal="right" vertical="center"/>
    </xf>
    <xf numFmtId="38" fontId="15" fillId="0" borderId="0" xfId="3" applyFont="1" applyFill="1" applyBorder="1" applyAlignment="1">
      <alignment vertical="center"/>
    </xf>
    <xf numFmtId="38" fontId="15" fillId="0" borderId="0" xfId="3" applyFont="1" applyFill="1" applyAlignment="1">
      <alignment horizontal="right" vertical="center"/>
    </xf>
    <xf numFmtId="38" fontId="15" fillId="0" borderId="0" xfId="3" applyFont="1" applyFill="1" applyAlignment="1">
      <alignment vertical="center"/>
    </xf>
    <xf numFmtId="178" fontId="18" fillId="0" borderId="8" xfId="2" applyNumberFormat="1" applyFont="1" applyBorder="1" applyAlignment="1">
      <alignment horizontal="right" vertical="center"/>
    </xf>
    <xf numFmtId="38" fontId="18" fillId="0" borderId="0" xfId="3" applyFont="1" applyFill="1" applyAlignment="1">
      <alignment vertical="center"/>
    </xf>
    <xf numFmtId="38" fontId="18" fillId="0" borderId="0" xfId="3" applyFont="1" applyFill="1" applyAlignment="1">
      <alignment horizontal="right" vertical="center"/>
    </xf>
    <xf numFmtId="178" fontId="26" fillId="0" borderId="0" xfId="2" applyNumberFormat="1" applyFont="1" applyAlignment="1">
      <alignment vertical="center"/>
    </xf>
    <xf numFmtId="178" fontId="15" fillId="0" borderId="11" xfId="2" applyNumberFormat="1" applyFont="1" applyBorder="1" applyAlignment="1">
      <alignment vertical="center"/>
    </xf>
    <xf numFmtId="178" fontId="15" fillId="0" borderId="9" xfId="3" applyNumberFormat="1" applyFont="1" applyFill="1" applyBorder="1" applyAlignment="1">
      <alignment vertical="center"/>
    </xf>
    <xf numFmtId="178" fontId="15" fillId="0" borderId="10" xfId="3" applyNumberFormat="1" applyFont="1" applyFill="1" applyBorder="1" applyAlignment="1">
      <alignment vertical="center"/>
    </xf>
    <xf numFmtId="178" fontId="15" fillId="0" borderId="0" xfId="2" applyNumberFormat="1" applyFont="1" applyAlignment="1">
      <alignment vertical="center" wrapText="1"/>
    </xf>
    <xf numFmtId="178" fontId="15" fillId="0" borderId="0" xfId="2" applyNumberFormat="1" applyFont="1" applyAlignment="1">
      <alignment horizontal="left" vertical="center"/>
    </xf>
    <xf numFmtId="38" fontId="44" fillId="0" borderId="0" xfId="5" applyNumberFormat="1" applyFont="1" applyAlignment="1">
      <alignment horizontal="center"/>
    </xf>
    <xf numFmtId="38" fontId="45" fillId="0" borderId="0" xfId="5" applyNumberFormat="1" applyFont="1"/>
    <xf numFmtId="38" fontId="46" fillId="0" borderId="0" xfId="5" applyNumberFormat="1" applyFont="1"/>
    <xf numFmtId="38" fontId="45" fillId="0" borderId="0" xfId="5" applyNumberFormat="1" applyFont="1" applyAlignment="1">
      <alignment horizontal="center"/>
    </xf>
    <xf numFmtId="38" fontId="46" fillId="0" borderId="6" xfId="5" applyNumberFormat="1" applyFont="1" applyBorder="1" applyAlignment="1">
      <alignment horizontal="center" vertical="center"/>
    </xf>
    <xf numFmtId="38" fontId="46" fillId="0" borderId="7" xfId="5" applyNumberFormat="1" applyFont="1" applyBorder="1" applyAlignment="1">
      <alignment horizontal="center" vertical="center"/>
    </xf>
    <xf numFmtId="38" fontId="46" fillId="0" borderId="3" xfId="5" applyNumberFormat="1" applyFont="1" applyBorder="1" applyAlignment="1">
      <alignment horizontal="center" vertical="center"/>
    </xf>
    <xf numFmtId="38" fontId="46" fillId="0" borderId="16" xfId="5" applyNumberFormat="1" applyFont="1" applyBorder="1" applyAlignment="1">
      <alignment horizontal="center" vertical="center"/>
    </xf>
    <xf numFmtId="38" fontId="46" fillId="0" borderId="20" xfId="5" applyNumberFormat="1" applyFont="1" applyBorder="1" applyAlignment="1">
      <alignment horizontal="center" vertical="center"/>
    </xf>
    <xf numFmtId="38" fontId="46" fillId="0" borderId="5" xfId="5" applyNumberFormat="1" applyFont="1" applyBorder="1" applyAlignment="1">
      <alignment horizontal="center" vertical="center"/>
    </xf>
    <xf numFmtId="38" fontId="46" fillId="0" borderId="13" xfId="5" applyNumberFormat="1" applyFont="1" applyBorder="1" applyAlignment="1">
      <alignment horizontal="center" vertical="center"/>
    </xf>
    <xf numFmtId="38" fontId="46" fillId="0" borderId="14" xfId="5" applyNumberFormat="1" applyFont="1" applyBorder="1" applyAlignment="1">
      <alignment horizontal="center" vertical="center"/>
    </xf>
    <xf numFmtId="38" fontId="46" fillId="0" borderId="11" xfId="5" applyNumberFormat="1" applyFont="1" applyBorder="1" applyAlignment="1">
      <alignment horizontal="center" vertical="center"/>
    </xf>
    <xf numFmtId="38" fontId="46" fillId="0" borderId="15" xfId="5" applyNumberFormat="1" applyFont="1" applyBorder="1" applyAlignment="1">
      <alignment horizontal="center" vertical="center"/>
    </xf>
    <xf numFmtId="38" fontId="46" fillId="0" borderId="22" xfId="5" applyNumberFormat="1" applyFont="1" applyBorder="1" applyAlignment="1">
      <alignment horizontal="center" vertical="center"/>
    </xf>
    <xf numFmtId="38" fontId="46" fillId="0" borderId="12" xfId="5" applyNumberFormat="1" applyFont="1" applyBorder="1" applyAlignment="1">
      <alignment horizontal="center" vertical="center"/>
    </xf>
    <xf numFmtId="38" fontId="46" fillId="0" borderId="0" xfId="5" applyNumberFormat="1" applyFont="1" applyAlignment="1">
      <alignment horizontal="center"/>
    </xf>
    <xf numFmtId="38" fontId="46" fillId="0" borderId="17" xfId="5" applyNumberFormat="1" applyFont="1" applyBorder="1"/>
    <xf numFmtId="38" fontId="46" fillId="0" borderId="18" xfId="5" applyNumberFormat="1" applyFont="1" applyBorder="1"/>
    <xf numFmtId="0" fontId="46" fillId="0" borderId="0" xfId="5" applyFont="1" applyAlignment="1">
      <alignment horizontal="distributed"/>
    </xf>
    <xf numFmtId="0" fontId="46" fillId="0" borderId="0" xfId="5" applyFont="1" applyAlignment="1">
      <alignment horizontal="right"/>
    </xf>
    <xf numFmtId="38" fontId="46" fillId="0" borderId="23" xfId="3" applyFont="1" applyFill="1" applyBorder="1"/>
    <xf numFmtId="38" fontId="46" fillId="0" borderId="0" xfId="3" applyFont="1" applyFill="1" applyBorder="1"/>
    <xf numFmtId="38" fontId="46" fillId="0" borderId="0" xfId="3" applyFont="1" applyFill="1" applyBorder="1" applyAlignment="1"/>
    <xf numFmtId="0" fontId="46" fillId="0" borderId="0" xfId="5" applyFont="1"/>
    <xf numFmtId="38" fontId="47" fillId="0" borderId="8" xfId="5" applyNumberFormat="1" applyFont="1" applyBorder="1"/>
    <xf numFmtId="38" fontId="46" fillId="0" borderId="0" xfId="3" applyFont="1" applyFill="1"/>
    <xf numFmtId="0" fontId="48" fillId="0" borderId="0" xfId="5" applyFont="1"/>
    <xf numFmtId="38" fontId="49" fillId="0" borderId="0" xfId="5" applyNumberFormat="1" applyFont="1"/>
    <xf numFmtId="0" fontId="47" fillId="0" borderId="0" xfId="5" applyFont="1" applyAlignment="1">
      <alignment horizontal="right"/>
    </xf>
    <xf numFmtId="38" fontId="46" fillId="0" borderId="10" xfId="5" applyNumberFormat="1" applyFont="1" applyBorder="1"/>
    <xf numFmtId="38" fontId="46" fillId="0" borderId="9" xfId="3" applyFont="1" applyFill="1" applyBorder="1" applyAlignment="1">
      <alignment horizontal="right"/>
    </xf>
    <xf numFmtId="38" fontId="46" fillId="0" borderId="10" xfId="3" applyFont="1" applyFill="1" applyBorder="1" applyAlignment="1">
      <alignment horizontal="right"/>
    </xf>
    <xf numFmtId="38" fontId="50" fillId="0" borderId="0" xfId="5" applyNumberFormat="1" applyFont="1" applyAlignment="1">
      <alignment horizontal="right"/>
    </xf>
    <xf numFmtId="38" fontId="51" fillId="0" borderId="0" xfId="5" applyNumberFormat="1" applyFont="1" applyAlignment="1">
      <alignment horizontal="right"/>
    </xf>
    <xf numFmtId="0" fontId="23" fillId="0" borderId="0" xfId="2" applyFont="1"/>
    <xf numFmtId="0" fontId="16" fillId="0" borderId="0" xfId="2" applyFont="1"/>
    <xf numFmtId="0" fontId="16" fillId="0" borderId="2" xfId="2" applyFont="1" applyBorder="1" applyAlignment="1">
      <alignment horizontal="center" vertical="center" justifyLastLine="1"/>
    </xf>
    <xf numFmtId="0" fontId="16" fillId="0" borderId="20" xfId="2" applyFont="1" applyBorder="1" applyAlignment="1">
      <alignment horizontal="center" vertical="center" justifyLastLine="1"/>
    </xf>
    <xf numFmtId="0" fontId="16" fillId="0" borderId="4" xfId="2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16" fillId="0" borderId="31" xfId="2" applyFont="1" applyBorder="1" applyAlignment="1">
      <alignment horizontal="center" vertical="center" justifyLastLine="1"/>
    </xf>
    <xf numFmtId="0" fontId="16" fillId="0" borderId="10" xfId="2" applyFont="1" applyBorder="1" applyAlignment="1">
      <alignment horizontal="center" vertical="center" justifyLastLine="1"/>
    </xf>
    <xf numFmtId="0" fontId="16" fillId="0" borderId="22" xfId="2" applyFont="1" applyBorder="1" applyAlignment="1">
      <alignment horizontal="center" vertical="center" justifyLastLine="1"/>
    </xf>
    <xf numFmtId="0" fontId="16" fillId="0" borderId="9" xfId="2" applyFont="1" applyBorder="1" applyAlignment="1">
      <alignment horizontal="center" vertical="center" shrinkToFit="1"/>
    </xf>
    <xf numFmtId="0" fontId="16" fillId="0" borderId="10" xfId="2" applyFont="1" applyBorder="1" applyAlignment="1">
      <alignment horizontal="center" vertical="center" shrinkToFit="1"/>
    </xf>
    <xf numFmtId="0" fontId="16" fillId="0" borderId="32" xfId="2" applyFont="1" applyBorder="1" applyAlignment="1">
      <alignment horizontal="center" vertical="center" justifyLastLine="1"/>
    </xf>
    <xf numFmtId="0" fontId="16" fillId="0" borderId="24" xfId="2" applyFont="1" applyBorder="1"/>
    <xf numFmtId="0" fontId="16" fillId="0" borderId="0" xfId="2" applyFont="1" applyAlignment="1">
      <alignment shrinkToFit="1"/>
    </xf>
    <xf numFmtId="0" fontId="16" fillId="0" borderId="33" xfId="2" applyFont="1" applyBorder="1"/>
    <xf numFmtId="0" fontId="52" fillId="0" borderId="8" xfId="2" applyFont="1" applyBorder="1"/>
    <xf numFmtId="0" fontId="16" fillId="0" borderId="21" xfId="2" applyFont="1" applyBorder="1"/>
    <xf numFmtId="0" fontId="52" fillId="0" borderId="33" xfId="2" applyFont="1" applyBorder="1"/>
    <xf numFmtId="0" fontId="16" fillId="0" borderId="21" xfId="2" applyFont="1" applyBorder="1" applyAlignment="1">
      <alignment shrinkToFit="1"/>
    </xf>
    <xf numFmtId="0" fontId="16" fillId="0" borderId="33" xfId="2" applyFont="1" applyBorder="1" applyAlignment="1">
      <alignment shrinkToFit="1"/>
    </xf>
    <xf numFmtId="0" fontId="16" fillId="0" borderId="8" xfId="2" applyFont="1" applyBorder="1" applyAlignment="1">
      <alignment shrinkToFit="1"/>
    </xf>
    <xf numFmtId="0" fontId="21" fillId="0" borderId="10" xfId="2" applyFont="1" applyBorder="1"/>
    <xf numFmtId="0" fontId="11" fillId="0" borderId="33" xfId="2" applyFont="1" applyBorder="1"/>
    <xf numFmtId="0" fontId="16" fillId="0" borderId="11" xfId="2" applyFont="1" applyBorder="1"/>
    <xf numFmtId="0" fontId="16" fillId="0" borderId="22" xfId="2" applyFont="1" applyBorder="1"/>
    <xf numFmtId="0" fontId="16" fillId="0" borderId="10" xfId="2" applyFont="1" applyBorder="1"/>
    <xf numFmtId="0" fontId="16" fillId="0" borderId="32" xfId="2" applyFont="1" applyBorder="1"/>
    <xf numFmtId="0" fontId="53" fillId="0" borderId="0" xfId="2" applyFont="1" applyAlignment="1">
      <alignment shrinkToFit="1"/>
    </xf>
    <xf numFmtId="0" fontId="53" fillId="0" borderId="0" xfId="2" applyFont="1"/>
    <xf numFmtId="0" fontId="54" fillId="0" borderId="0" xfId="2" applyFont="1"/>
    <xf numFmtId="0" fontId="21" fillId="0" borderId="0" xfId="2" applyFont="1" applyAlignment="1">
      <alignment horizontal="left"/>
    </xf>
    <xf numFmtId="0" fontId="16" fillId="0" borderId="0" xfId="2" applyFont="1" applyAlignment="1">
      <alignment horizontal="center"/>
    </xf>
    <xf numFmtId="0" fontId="15" fillId="0" borderId="1" xfId="2" applyFont="1" applyBorder="1" applyAlignment="1">
      <alignment horizontal="center"/>
    </xf>
    <xf numFmtId="0" fontId="15" fillId="0" borderId="1" xfId="2" quotePrefix="1" applyFont="1" applyBorder="1" applyAlignment="1">
      <alignment horizontal="right"/>
    </xf>
    <xf numFmtId="0" fontId="15" fillId="0" borderId="7" xfId="2" applyFont="1" applyBorder="1" applyAlignment="1">
      <alignment horizontal="center" wrapText="1"/>
    </xf>
    <xf numFmtId="0" fontId="15" fillId="0" borderId="16" xfId="2" applyFont="1" applyBorder="1" applyAlignment="1">
      <alignment horizontal="center" wrapText="1"/>
    </xf>
    <xf numFmtId="0" fontId="15" fillId="0" borderId="10" xfId="2" applyFont="1" applyBorder="1" applyAlignment="1">
      <alignment horizontal="center" wrapText="1"/>
    </xf>
    <xf numFmtId="0" fontId="15" fillId="0" borderId="8" xfId="2" applyFont="1" applyBorder="1" applyAlignment="1">
      <alignment wrapText="1"/>
    </xf>
    <xf numFmtId="0" fontId="15" fillId="0" borderId="0" xfId="2" applyFont="1" applyAlignment="1">
      <alignment horizontal="left" wrapText="1"/>
    </xf>
    <xf numFmtId="58" fontId="15" fillId="0" borderId="0" xfId="2" applyNumberFormat="1" applyFont="1" applyAlignment="1">
      <alignment horizontal="left" wrapText="1"/>
    </xf>
    <xf numFmtId="0" fontId="15" fillId="0" borderId="0" xfId="2" applyFont="1" applyAlignment="1">
      <alignment wrapText="1"/>
    </xf>
    <xf numFmtId="0" fontId="15" fillId="0" borderId="0" xfId="2" applyFont="1" applyAlignment="1">
      <alignment shrinkToFit="1"/>
    </xf>
    <xf numFmtId="0" fontId="15" fillId="0" borderId="10" xfId="2" applyFont="1" applyBorder="1" applyAlignment="1">
      <alignment horizontal="center"/>
    </xf>
    <xf numFmtId="0" fontId="21" fillId="0" borderId="0" xfId="2" applyFont="1" applyAlignment="1">
      <alignment horizontal="center"/>
    </xf>
    <xf numFmtId="0" fontId="4" fillId="0" borderId="0" xfId="2" applyFont="1"/>
    <xf numFmtId="0" fontId="4" fillId="0" borderId="0" xfId="2" applyFont="1" applyAlignment="1">
      <alignment horizontal="center"/>
    </xf>
    <xf numFmtId="180" fontId="21" fillId="0" borderId="0" xfId="2" applyNumberFormat="1" applyFont="1" applyAlignment="1">
      <alignment horizontal="right"/>
    </xf>
    <xf numFmtId="180" fontId="34" fillId="0" borderId="0" xfId="2" applyNumberFormat="1" applyFont="1" applyAlignment="1">
      <alignment horizontal="right"/>
    </xf>
    <xf numFmtId="180" fontId="21" fillId="0" borderId="0" xfId="2" applyNumberFormat="1" applyFont="1" applyAlignment="1">
      <alignment horizontal="left"/>
    </xf>
    <xf numFmtId="178" fontId="16" fillId="0" borderId="0" xfId="2" applyNumberFormat="1" applyFont="1" applyAlignment="1">
      <alignment horizontal="right"/>
    </xf>
    <xf numFmtId="180" fontId="16" fillId="0" borderId="0" xfId="2" applyNumberFormat="1" applyFont="1" applyAlignment="1">
      <alignment horizontal="left" vertical="center"/>
    </xf>
    <xf numFmtId="180" fontId="21" fillId="0" borderId="0" xfId="2" applyNumberFormat="1" applyFont="1"/>
    <xf numFmtId="178" fontId="15" fillId="0" borderId="1" xfId="2" quotePrefix="1" applyNumberFormat="1" applyFont="1" applyBorder="1" applyAlignment="1">
      <alignment horizontal="right"/>
    </xf>
    <xf numFmtId="0" fontId="15" fillId="0" borderId="9" xfId="2" applyFont="1" applyBorder="1" applyAlignment="1">
      <alignment horizontal="center"/>
    </xf>
    <xf numFmtId="0" fontId="16" fillId="0" borderId="10" xfId="2" applyFont="1" applyBorder="1" applyAlignment="1">
      <alignment horizontal="center"/>
    </xf>
    <xf numFmtId="0" fontId="15" fillId="0" borderId="8" xfId="2" applyFont="1" applyBorder="1" applyAlignment="1">
      <alignment horizontal="left" vertical="center" wrapText="1"/>
    </xf>
    <xf numFmtId="0" fontId="15" fillId="0" borderId="0" xfId="2" applyFont="1" applyAlignment="1">
      <alignment vertical="center" wrapText="1"/>
    </xf>
    <xf numFmtId="58" fontId="15" fillId="0" borderId="0" xfId="2" applyNumberFormat="1" applyFont="1" applyAlignment="1">
      <alignment horizontal="left" vertical="center" wrapText="1"/>
    </xf>
    <xf numFmtId="178" fontId="15" fillId="0" borderId="0" xfId="2" applyNumberFormat="1" applyFont="1" applyAlignment="1">
      <alignment horizontal="center" shrinkToFit="1"/>
    </xf>
    <xf numFmtId="178" fontId="15" fillId="0" borderId="0" xfId="2" applyNumberFormat="1" applyFont="1" applyAlignment="1">
      <alignment horizontal="left"/>
    </xf>
    <xf numFmtId="49" fontId="15" fillId="0" borderId="0" xfId="2" applyNumberFormat="1" applyFont="1" applyAlignment="1">
      <alignment horizontal="center" shrinkToFit="1"/>
    </xf>
    <xf numFmtId="0" fontId="16" fillId="0" borderId="0" xfId="2" applyFont="1" applyAlignment="1">
      <alignment horizontal="distributed"/>
    </xf>
    <xf numFmtId="178" fontId="16" fillId="0" borderId="0" xfId="2" applyNumberFormat="1" applyFont="1" applyAlignment="1">
      <alignment horizontal="distributed"/>
    </xf>
    <xf numFmtId="178" fontId="16" fillId="0" borderId="0" xfId="2" applyNumberFormat="1" applyFont="1" applyAlignment="1">
      <alignment horizontal="center" shrinkToFit="1"/>
    </xf>
    <xf numFmtId="178" fontId="16" fillId="0" borderId="0" xfId="2" applyNumberFormat="1" applyFont="1" applyAlignment="1">
      <alignment horizontal="left"/>
    </xf>
    <xf numFmtId="49" fontId="16" fillId="0" borderId="0" xfId="2" applyNumberFormat="1" applyFont="1" applyAlignment="1">
      <alignment horizontal="center" shrinkToFit="1"/>
    </xf>
    <xf numFmtId="0" fontId="12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38" fontId="43" fillId="0" borderId="0" xfId="5" applyNumberFormat="1" applyFont="1" applyAlignment="1">
      <alignment horizontal="center" vertical="center"/>
    </xf>
    <xf numFmtId="178" fontId="12" fillId="0" borderId="0" xfId="2" applyNumberFormat="1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38" fontId="12" fillId="0" borderId="0" xfId="5" applyNumberFormat="1" applyFont="1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23" fillId="0" borderId="0" xfId="2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2" fillId="0" borderId="0" xfId="3" applyFont="1" applyAlignment="1">
      <alignment horizontal="center" vertical="center"/>
    </xf>
    <xf numFmtId="176" fontId="12" fillId="0" borderId="0" xfId="2" applyNumberFormat="1" applyFont="1" applyAlignment="1">
      <alignment horizontal="center" vertical="center"/>
    </xf>
  </cellXfs>
  <cellStyles count="6">
    <cellStyle name="桁区切り" xfId="1" builtinId="6"/>
    <cellStyle name="桁区切り 2" xfId="3" xr:uid="{8C1303AA-EFB4-4565-93B9-2FF38640970F}"/>
    <cellStyle name="標準" xfId="0" builtinId="0"/>
    <cellStyle name="標準 2" xfId="2" xr:uid="{0723018E-97DD-4C78-8E97-40F7CC401798}"/>
    <cellStyle name="標準 3" xfId="4" xr:uid="{7D53DD71-1A44-4DCC-8E9E-A530852B01ED}"/>
    <cellStyle name="標準 4" xfId="5" xr:uid="{8328E443-FCAE-4DE2-AD13-8F55A2522DB3}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33" connectionId="1" xr16:uid="{6C28F93B-5777-4A76-B9E1-AB914EAE5F9E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C603D-0A5F-4564-820B-B1965C18CD95}">
  <dimension ref="A1:AP68"/>
  <sheetViews>
    <sheetView tabSelected="1" zoomScaleNormal="85" workbookViewId="0">
      <pane xSplit="3" ySplit="19" topLeftCell="D47" activePane="bottomRight" state="frozen"/>
      <selection pane="topRight" activeCell="D1" sqref="D1"/>
      <selection pane="bottomLeft" activeCell="A20" sqref="A20"/>
      <selection pane="bottomRight" sqref="A1:AI1"/>
    </sheetView>
  </sheetViews>
  <sheetFormatPr defaultColWidth="9" defaultRowHeight="13"/>
  <cols>
    <col min="1" max="1" width="2.08984375" style="2" customWidth="1"/>
    <col min="2" max="2" width="1.26953125" style="2" customWidth="1"/>
    <col min="3" max="3" width="30.6328125" style="2" customWidth="1"/>
    <col min="4" max="35" width="7.6328125" style="2" customWidth="1"/>
    <col min="36" max="36" width="4.453125" style="2" bestFit="1" customWidth="1"/>
    <col min="37" max="37" width="3.453125" style="2" bestFit="1" customWidth="1"/>
    <col min="38" max="256" width="9" style="2"/>
    <col min="257" max="257" width="2.08984375" style="2" customWidth="1"/>
    <col min="258" max="258" width="1.26953125" style="2" customWidth="1"/>
    <col min="259" max="259" width="30.6328125" style="2" customWidth="1"/>
    <col min="260" max="291" width="7.6328125" style="2" customWidth="1"/>
    <col min="292" max="292" width="4.453125" style="2" bestFit="1" customWidth="1"/>
    <col min="293" max="293" width="3.453125" style="2" bestFit="1" customWidth="1"/>
    <col min="294" max="512" width="9" style="2"/>
    <col min="513" max="513" width="2.08984375" style="2" customWidth="1"/>
    <col min="514" max="514" width="1.26953125" style="2" customWidth="1"/>
    <col min="515" max="515" width="30.6328125" style="2" customWidth="1"/>
    <col min="516" max="547" width="7.6328125" style="2" customWidth="1"/>
    <col min="548" max="548" width="4.453125" style="2" bestFit="1" customWidth="1"/>
    <col min="549" max="549" width="3.453125" style="2" bestFit="1" customWidth="1"/>
    <col min="550" max="768" width="9" style="2"/>
    <col min="769" max="769" width="2.08984375" style="2" customWidth="1"/>
    <col min="770" max="770" width="1.26953125" style="2" customWidth="1"/>
    <col min="771" max="771" width="30.6328125" style="2" customWidth="1"/>
    <col min="772" max="803" width="7.6328125" style="2" customWidth="1"/>
    <col min="804" max="804" width="4.453125" style="2" bestFit="1" customWidth="1"/>
    <col min="805" max="805" width="3.453125" style="2" bestFit="1" customWidth="1"/>
    <col min="806" max="1024" width="9" style="2"/>
    <col min="1025" max="1025" width="2.08984375" style="2" customWidth="1"/>
    <col min="1026" max="1026" width="1.26953125" style="2" customWidth="1"/>
    <col min="1027" max="1027" width="30.6328125" style="2" customWidth="1"/>
    <col min="1028" max="1059" width="7.6328125" style="2" customWidth="1"/>
    <col min="1060" max="1060" width="4.453125" style="2" bestFit="1" customWidth="1"/>
    <col min="1061" max="1061" width="3.453125" style="2" bestFit="1" customWidth="1"/>
    <col min="1062" max="1280" width="9" style="2"/>
    <col min="1281" max="1281" width="2.08984375" style="2" customWidth="1"/>
    <col min="1282" max="1282" width="1.26953125" style="2" customWidth="1"/>
    <col min="1283" max="1283" width="30.6328125" style="2" customWidth="1"/>
    <col min="1284" max="1315" width="7.6328125" style="2" customWidth="1"/>
    <col min="1316" max="1316" width="4.453125" style="2" bestFit="1" customWidth="1"/>
    <col min="1317" max="1317" width="3.453125" style="2" bestFit="1" customWidth="1"/>
    <col min="1318" max="1536" width="9" style="2"/>
    <col min="1537" max="1537" width="2.08984375" style="2" customWidth="1"/>
    <col min="1538" max="1538" width="1.26953125" style="2" customWidth="1"/>
    <col min="1539" max="1539" width="30.6328125" style="2" customWidth="1"/>
    <col min="1540" max="1571" width="7.6328125" style="2" customWidth="1"/>
    <col min="1572" max="1572" width="4.453125" style="2" bestFit="1" customWidth="1"/>
    <col min="1573" max="1573" width="3.453125" style="2" bestFit="1" customWidth="1"/>
    <col min="1574" max="1792" width="9" style="2"/>
    <col min="1793" max="1793" width="2.08984375" style="2" customWidth="1"/>
    <col min="1794" max="1794" width="1.26953125" style="2" customWidth="1"/>
    <col min="1795" max="1795" width="30.6328125" style="2" customWidth="1"/>
    <col min="1796" max="1827" width="7.6328125" style="2" customWidth="1"/>
    <col min="1828" max="1828" width="4.453125" style="2" bestFit="1" customWidth="1"/>
    <col min="1829" max="1829" width="3.453125" style="2" bestFit="1" customWidth="1"/>
    <col min="1830" max="2048" width="9" style="2"/>
    <col min="2049" max="2049" width="2.08984375" style="2" customWidth="1"/>
    <col min="2050" max="2050" width="1.26953125" style="2" customWidth="1"/>
    <col min="2051" max="2051" width="30.6328125" style="2" customWidth="1"/>
    <col min="2052" max="2083" width="7.6328125" style="2" customWidth="1"/>
    <col min="2084" max="2084" width="4.453125" style="2" bestFit="1" customWidth="1"/>
    <col min="2085" max="2085" width="3.453125" style="2" bestFit="1" customWidth="1"/>
    <col min="2086" max="2304" width="9" style="2"/>
    <col min="2305" max="2305" width="2.08984375" style="2" customWidth="1"/>
    <col min="2306" max="2306" width="1.26953125" style="2" customWidth="1"/>
    <col min="2307" max="2307" width="30.6328125" style="2" customWidth="1"/>
    <col min="2308" max="2339" width="7.6328125" style="2" customWidth="1"/>
    <col min="2340" max="2340" width="4.453125" style="2" bestFit="1" customWidth="1"/>
    <col min="2341" max="2341" width="3.453125" style="2" bestFit="1" customWidth="1"/>
    <col min="2342" max="2560" width="9" style="2"/>
    <col min="2561" max="2561" width="2.08984375" style="2" customWidth="1"/>
    <col min="2562" max="2562" width="1.26953125" style="2" customWidth="1"/>
    <col min="2563" max="2563" width="30.6328125" style="2" customWidth="1"/>
    <col min="2564" max="2595" width="7.6328125" style="2" customWidth="1"/>
    <col min="2596" max="2596" width="4.453125" style="2" bestFit="1" customWidth="1"/>
    <col min="2597" max="2597" width="3.453125" style="2" bestFit="1" customWidth="1"/>
    <col min="2598" max="2816" width="9" style="2"/>
    <col min="2817" max="2817" width="2.08984375" style="2" customWidth="1"/>
    <col min="2818" max="2818" width="1.26953125" style="2" customWidth="1"/>
    <col min="2819" max="2819" width="30.6328125" style="2" customWidth="1"/>
    <col min="2820" max="2851" width="7.6328125" style="2" customWidth="1"/>
    <col min="2852" max="2852" width="4.453125" style="2" bestFit="1" customWidth="1"/>
    <col min="2853" max="2853" width="3.453125" style="2" bestFit="1" customWidth="1"/>
    <col min="2854" max="3072" width="9" style="2"/>
    <col min="3073" max="3073" width="2.08984375" style="2" customWidth="1"/>
    <col min="3074" max="3074" width="1.26953125" style="2" customWidth="1"/>
    <col min="3075" max="3075" width="30.6328125" style="2" customWidth="1"/>
    <col min="3076" max="3107" width="7.6328125" style="2" customWidth="1"/>
    <col min="3108" max="3108" width="4.453125" style="2" bestFit="1" customWidth="1"/>
    <col min="3109" max="3109" width="3.453125" style="2" bestFit="1" customWidth="1"/>
    <col min="3110" max="3328" width="9" style="2"/>
    <col min="3329" max="3329" width="2.08984375" style="2" customWidth="1"/>
    <col min="3330" max="3330" width="1.26953125" style="2" customWidth="1"/>
    <col min="3331" max="3331" width="30.6328125" style="2" customWidth="1"/>
    <col min="3332" max="3363" width="7.6328125" style="2" customWidth="1"/>
    <col min="3364" max="3364" width="4.453125" style="2" bestFit="1" customWidth="1"/>
    <col min="3365" max="3365" width="3.453125" style="2" bestFit="1" customWidth="1"/>
    <col min="3366" max="3584" width="9" style="2"/>
    <col min="3585" max="3585" width="2.08984375" style="2" customWidth="1"/>
    <col min="3586" max="3586" width="1.26953125" style="2" customWidth="1"/>
    <col min="3587" max="3587" width="30.6328125" style="2" customWidth="1"/>
    <col min="3588" max="3619" width="7.6328125" style="2" customWidth="1"/>
    <col min="3620" max="3620" width="4.453125" style="2" bestFit="1" customWidth="1"/>
    <col min="3621" max="3621" width="3.453125" style="2" bestFit="1" customWidth="1"/>
    <col min="3622" max="3840" width="9" style="2"/>
    <col min="3841" max="3841" width="2.08984375" style="2" customWidth="1"/>
    <col min="3842" max="3842" width="1.26953125" style="2" customWidth="1"/>
    <col min="3843" max="3843" width="30.6328125" style="2" customWidth="1"/>
    <col min="3844" max="3875" width="7.6328125" style="2" customWidth="1"/>
    <col min="3876" max="3876" width="4.453125" style="2" bestFit="1" customWidth="1"/>
    <col min="3877" max="3877" width="3.453125" style="2" bestFit="1" customWidth="1"/>
    <col min="3878" max="4096" width="9" style="2"/>
    <col min="4097" max="4097" width="2.08984375" style="2" customWidth="1"/>
    <col min="4098" max="4098" width="1.26953125" style="2" customWidth="1"/>
    <col min="4099" max="4099" width="30.6328125" style="2" customWidth="1"/>
    <col min="4100" max="4131" width="7.6328125" style="2" customWidth="1"/>
    <col min="4132" max="4132" width="4.453125" style="2" bestFit="1" customWidth="1"/>
    <col min="4133" max="4133" width="3.453125" style="2" bestFit="1" customWidth="1"/>
    <col min="4134" max="4352" width="9" style="2"/>
    <col min="4353" max="4353" width="2.08984375" style="2" customWidth="1"/>
    <col min="4354" max="4354" width="1.26953125" style="2" customWidth="1"/>
    <col min="4355" max="4355" width="30.6328125" style="2" customWidth="1"/>
    <col min="4356" max="4387" width="7.6328125" style="2" customWidth="1"/>
    <col min="4388" max="4388" width="4.453125" style="2" bestFit="1" customWidth="1"/>
    <col min="4389" max="4389" width="3.453125" style="2" bestFit="1" customWidth="1"/>
    <col min="4390" max="4608" width="9" style="2"/>
    <col min="4609" max="4609" width="2.08984375" style="2" customWidth="1"/>
    <col min="4610" max="4610" width="1.26953125" style="2" customWidth="1"/>
    <col min="4611" max="4611" width="30.6328125" style="2" customWidth="1"/>
    <col min="4612" max="4643" width="7.6328125" style="2" customWidth="1"/>
    <col min="4644" max="4644" width="4.453125" style="2" bestFit="1" customWidth="1"/>
    <col min="4645" max="4645" width="3.453125" style="2" bestFit="1" customWidth="1"/>
    <col min="4646" max="4864" width="9" style="2"/>
    <col min="4865" max="4865" width="2.08984375" style="2" customWidth="1"/>
    <col min="4866" max="4866" width="1.26953125" style="2" customWidth="1"/>
    <col min="4867" max="4867" width="30.6328125" style="2" customWidth="1"/>
    <col min="4868" max="4899" width="7.6328125" style="2" customWidth="1"/>
    <col min="4900" max="4900" width="4.453125" style="2" bestFit="1" customWidth="1"/>
    <col min="4901" max="4901" width="3.453125" style="2" bestFit="1" customWidth="1"/>
    <col min="4902" max="5120" width="9" style="2"/>
    <col min="5121" max="5121" width="2.08984375" style="2" customWidth="1"/>
    <col min="5122" max="5122" width="1.26953125" style="2" customWidth="1"/>
    <col min="5123" max="5123" width="30.6328125" style="2" customWidth="1"/>
    <col min="5124" max="5155" width="7.6328125" style="2" customWidth="1"/>
    <col min="5156" max="5156" width="4.453125" style="2" bestFit="1" customWidth="1"/>
    <col min="5157" max="5157" width="3.453125" style="2" bestFit="1" customWidth="1"/>
    <col min="5158" max="5376" width="9" style="2"/>
    <col min="5377" max="5377" width="2.08984375" style="2" customWidth="1"/>
    <col min="5378" max="5378" width="1.26953125" style="2" customWidth="1"/>
    <col min="5379" max="5379" width="30.6328125" style="2" customWidth="1"/>
    <col min="5380" max="5411" width="7.6328125" style="2" customWidth="1"/>
    <col min="5412" max="5412" width="4.453125" style="2" bestFit="1" customWidth="1"/>
    <col min="5413" max="5413" width="3.453125" style="2" bestFit="1" customWidth="1"/>
    <col min="5414" max="5632" width="9" style="2"/>
    <col min="5633" max="5633" width="2.08984375" style="2" customWidth="1"/>
    <col min="5634" max="5634" width="1.26953125" style="2" customWidth="1"/>
    <col min="5635" max="5635" width="30.6328125" style="2" customWidth="1"/>
    <col min="5636" max="5667" width="7.6328125" style="2" customWidth="1"/>
    <col min="5668" max="5668" width="4.453125" style="2" bestFit="1" customWidth="1"/>
    <col min="5669" max="5669" width="3.453125" style="2" bestFit="1" customWidth="1"/>
    <col min="5670" max="5888" width="9" style="2"/>
    <col min="5889" max="5889" width="2.08984375" style="2" customWidth="1"/>
    <col min="5890" max="5890" width="1.26953125" style="2" customWidth="1"/>
    <col min="5891" max="5891" width="30.6328125" style="2" customWidth="1"/>
    <col min="5892" max="5923" width="7.6328125" style="2" customWidth="1"/>
    <col min="5924" max="5924" width="4.453125" style="2" bestFit="1" customWidth="1"/>
    <col min="5925" max="5925" width="3.453125" style="2" bestFit="1" customWidth="1"/>
    <col min="5926" max="6144" width="9" style="2"/>
    <col min="6145" max="6145" width="2.08984375" style="2" customWidth="1"/>
    <col min="6146" max="6146" width="1.26953125" style="2" customWidth="1"/>
    <col min="6147" max="6147" width="30.6328125" style="2" customWidth="1"/>
    <col min="6148" max="6179" width="7.6328125" style="2" customWidth="1"/>
    <col min="6180" max="6180" width="4.453125" style="2" bestFit="1" customWidth="1"/>
    <col min="6181" max="6181" width="3.453125" style="2" bestFit="1" customWidth="1"/>
    <col min="6182" max="6400" width="9" style="2"/>
    <col min="6401" max="6401" width="2.08984375" style="2" customWidth="1"/>
    <col min="6402" max="6402" width="1.26953125" style="2" customWidth="1"/>
    <col min="6403" max="6403" width="30.6328125" style="2" customWidth="1"/>
    <col min="6404" max="6435" width="7.6328125" style="2" customWidth="1"/>
    <col min="6436" max="6436" width="4.453125" style="2" bestFit="1" customWidth="1"/>
    <col min="6437" max="6437" width="3.453125" style="2" bestFit="1" customWidth="1"/>
    <col min="6438" max="6656" width="9" style="2"/>
    <col min="6657" max="6657" width="2.08984375" style="2" customWidth="1"/>
    <col min="6658" max="6658" width="1.26953125" style="2" customWidth="1"/>
    <col min="6659" max="6659" width="30.6328125" style="2" customWidth="1"/>
    <col min="6660" max="6691" width="7.6328125" style="2" customWidth="1"/>
    <col min="6692" max="6692" width="4.453125" style="2" bestFit="1" customWidth="1"/>
    <col min="6693" max="6693" width="3.453125" style="2" bestFit="1" customWidth="1"/>
    <col min="6694" max="6912" width="9" style="2"/>
    <col min="6913" max="6913" width="2.08984375" style="2" customWidth="1"/>
    <col min="6914" max="6914" width="1.26953125" style="2" customWidth="1"/>
    <col min="6915" max="6915" width="30.6328125" style="2" customWidth="1"/>
    <col min="6916" max="6947" width="7.6328125" style="2" customWidth="1"/>
    <col min="6948" max="6948" width="4.453125" style="2" bestFit="1" customWidth="1"/>
    <col min="6949" max="6949" width="3.453125" style="2" bestFit="1" customWidth="1"/>
    <col min="6950" max="7168" width="9" style="2"/>
    <col min="7169" max="7169" width="2.08984375" style="2" customWidth="1"/>
    <col min="7170" max="7170" width="1.26953125" style="2" customWidth="1"/>
    <col min="7171" max="7171" width="30.6328125" style="2" customWidth="1"/>
    <col min="7172" max="7203" width="7.6328125" style="2" customWidth="1"/>
    <col min="7204" max="7204" width="4.453125" style="2" bestFit="1" customWidth="1"/>
    <col min="7205" max="7205" width="3.453125" style="2" bestFit="1" customWidth="1"/>
    <col min="7206" max="7424" width="9" style="2"/>
    <col min="7425" max="7425" width="2.08984375" style="2" customWidth="1"/>
    <col min="7426" max="7426" width="1.26953125" style="2" customWidth="1"/>
    <col min="7427" max="7427" width="30.6328125" style="2" customWidth="1"/>
    <col min="7428" max="7459" width="7.6328125" style="2" customWidth="1"/>
    <col min="7460" max="7460" width="4.453125" style="2" bestFit="1" customWidth="1"/>
    <col min="7461" max="7461" width="3.453125" style="2" bestFit="1" customWidth="1"/>
    <col min="7462" max="7680" width="9" style="2"/>
    <col min="7681" max="7681" width="2.08984375" style="2" customWidth="1"/>
    <col min="7682" max="7682" width="1.26953125" style="2" customWidth="1"/>
    <col min="7683" max="7683" width="30.6328125" style="2" customWidth="1"/>
    <col min="7684" max="7715" width="7.6328125" style="2" customWidth="1"/>
    <col min="7716" max="7716" width="4.453125" style="2" bestFit="1" customWidth="1"/>
    <col min="7717" max="7717" width="3.453125" style="2" bestFit="1" customWidth="1"/>
    <col min="7718" max="7936" width="9" style="2"/>
    <col min="7937" max="7937" width="2.08984375" style="2" customWidth="1"/>
    <col min="7938" max="7938" width="1.26953125" style="2" customWidth="1"/>
    <col min="7939" max="7939" width="30.6328125" style="2" customWidth="1"/>
    <col min="7940" max="7971" width="7.6328125" style="2" customWidth="1"/>
    <col min="7972" max="7972" width="4.453125" style="2" bestFit="1" customWidth="1"/>
    <col min="7973" max="7973" width="3.453125" style="2" bestFit="1" customWidth="1"/>
    <col min="7974" max="8192" width="9" style="2"/>
    <col min="8193" max="8193" width="2.08984375" style="2" customWidth="1"/>
    <col min="8194" max="8194" width="1.26953125" style="2" customWidth="1"/>
    <col min="8195" max="8195" width="30.6328125" style="2" customWidth="1"/>
    <col min="8196" max="8227" width="7.6328125" style="2" customWidth="1"/>
    <col min="8228" max="8228" width="4.453125" style="2" bestFit="1" customWidth="1"/>
    <col min="8229" max="8229" width="3.453125" style="2" bestFit="1" customWidth="1"/>
    <col min="8230" max="8448" width="9" style="2"/>
    <col min="8449" max="8449" width="2.08984375" style="2" customWidth="1"/>
    <col min="8450" max="8450" width="1.26953125" style="2" customWidth="1"/>
    <col min="8451" max="8451" width="30.6328125" style="2" customWidth="1"/>
    <col min="8452" max="8483" width="7.6328125" style="2" customWidth="1"/>
    <col min="8484" max="8484" width="4.453125" style="2" bestFit="1" customWidth="1"/>
    <col min="8485" max="8485" width="3.453125" style="2" bestFit="1" customWidth="1"/>
    <col min="8486" max="8704" width="9" style="2"/>
    <col min="8705" max="8705" width="2.08984375" style="2" customWidth="1"/>
    <col min="8706" max="8706" width="1.26953125" style="2" customWidth="1"/>
    <col min="8707" max="8707" width="30.6328125" style="2" customWidth="1"/>
    <col min="8708" max="8739" width="7.6328125" style="2" customWidth="1"/>
    <col min="8740" max="8740" width="4.453125" style="2" bestFit="1" customWidth="1"/>
    <col min="8741" max="8741" width="3.453125" style="2" bestFit="1" customWidth="1"/>
    <col min="8742" max="8960" width="9" style="2"/>
    <col min="8961" max="8961" width="2.08984375" style="2" customWidth="1"/>
    <col min="8962" max="8962" width="1.26953125" style="2" customWidth="1"/>
    <col min="8963" max="8963" width="30.6328125" style="2" customWidth="1"/>
    <col min="8964" max="8995" width="7.6328125" style="2" customWidth="1"/>
    <col min="8996" max="8996" width="4.453125" style="2" bestFit="1" customWidth="1"/>
    <col min="8997" max="8997" width="3.453125" style="2" bestFit="1" customWidth="1"/>
    <col min="8998" max="9216" width="9" style="2"/>
    <col min="9217" max="9217" width="2.08984375" style="2" customWidth="1"/>
    <col min="9218" max="9218" width="1.26953125" style="2" customWidth="1"/>
    <col min="9219" max="9219" width="30.6328125" style="2" customWidth="1"/>
    <col min="9220" max="9251" width="7.6328125" style="2" customWidth="1"/>
    <col min="9252" max="9252" width="4.453125" style="2" bestFit="1" customWidth="1"/>
    <col min="9253" max="9253" width="3.453125" style="2" bestFit="1" customWidth="1"/>
    <col min="9254" max="9472" width="9" style="2"/>
    <col min="9473" max="9473" width="2.08984375" style="2" customWidth="1"/>
    <col min="9474" max="9474" width="1.26953125" style="2" customWidth="1"/>
    <col min="9475" max="9475" width="30.6328125" style="2" customWidth="1"/>
    <col min="9476" max="9507" width="7.6328125" style="2" customWidth="1"/>
    <col min="9508" max="9508" width="4.453125" style="2" bestFit="1" customWidth="1"/>
    <col min="9509" max="9509" width="3.453125" style="2" bestFit="1" customWidth="1"/>
    <col min="9510" max="9728" width="9" style="2"/>
    <col min="9729" max="9729" width="2.08984375" style="2" customWidth="1"/>
    <col min="9730" max="9730" width="1.26953125" style="2" customWidth="1"/>
    <col min="9731" max="9731" width="30.6328125" style="2" customWidth="1"/>
    <col min="9732" max="9763" width="7.6328125" style="2" customWidth="1"/>
    <col min="9764" max="9764" width="4.453125" style="2" bestFit="1" customWidth="1"/>
    <col min="9765" max="9765" width="3.453125" style="2" bestFit="1" customWidth="1"/>
    <col min="9766" max="9984" width="9" style="2"/>
    <col min="9985" max="9985" width="2.08984375" style="2" customWidth="1"/>
    <col min="9986" max="9986" width="1.26953125" style="2" customWidth="1"/>
    <col min="9987" max="9987" width="30.6328125" style="2" customWidth="1"/>
    <col min="9988" max="10019" width="7.6328125" style="2" customWidth="1"/>
    <col min="10020" max="10020" width="4.453125" style="2" bestFit="1" customWidth="1"/>
    <col min="10021" max="10021" width="3.453125" style="2" bestFit="1" customWidth="1"/>
    <col min="10022" max="10240" width="9" style="2"/>
    <col min="10241" max="10241" width="2.08984375" style="2" customWidth="1"/>
    <col min="10242" max="10242" width="1.26953125" style="2" customWidth="1"/>
    <col min="10243" max="10243" width="30.6328125" style="2" customWidth="1"/>
    <col min="10244" max="10275" width="7.6328125" style="2" customWidth="1"/>
    <col min="10276" max="10276" width="4.453125" style="2" bestFit="1" customWidth="1"/>
    <col min="10277" max="10277" width="3.453125" style="2" bestFit="1" customWidth="1"/>
    <col min="10278" max="10496" width="9" style="2"/>
    <col min="10497" max="10497" width="2.08984375" style="2" customWidth="1"/>
    <col min="10498" max="10498" width="1.26953125" style="2" customWidth="1"/>
    <col min="10499" max="10499" width="30.6328125" style="2" customWidth="1"/>
    <col min="10500" max="10531" width="7.6328125" style="2" customWidth="1"/>
    <col min="10532" max="10532" width="4.453125" style="2" bestFit="1" customWidth="1"/>
    <col min="10533" max="10533" width="3.453125" style="2" bestFit="1" customWidth="1"/>
    <col min="10534" max="10752" width="9" style="2"/>
    <col min="10753" max="10753" width="2.08984375" style="2" customWidth="1"/>
    <col min="10754" max="10754" width="1.26953125" style="2" customWidth="1"/>
    <col min="10755" max="10755" width="30.6328125" style="2" customWidth="1"/>
    <col min="10756" max="10787" width="7.6328125" style="2" customWidth="1"/>
    <col min="10788" max="10788" width="4.453125" style="2" bestFit="1" customWidth="1"/>
    <col min="10789" max="10789" width="3.453125" style="2" bestFit="1" customWidth="1"/>
    <col min="10790" max="11008" width="9" style="2"/>
    <col min="11009" max="11009" width="2.08984375" style="2" customWidth="1"/>
    <col min="11010" max="11010" width="1.26953125" style="2" customWidth="1"/>
    <col min="11011" max="11011" width="30.6328125" style="2" customWidth="1"/>
    <col min="11012" max="11043" width="7.6328125" style="2" customWidth="1"/>
    <col min="11044" max="11044" width="4.453125" style="2" bestFit="1" customWidth="1"/>
    <col min="11045" max="11045" width="3.453125" style="2" bestFit="1" customWidth="1"/>
    <col min="11046" max="11264" width="9" style="2"/>
    <col min="11265" max="11265" width="2.08984375" style="2" customWidth="1"/>
    <col min="11266" max="11266" width="1.26953125" style="2" customWidth="1"/>
    <col min="11267" max="11267" width="30.6328125" style="2" customWidth="1"/>
    <col min="11268" max="11299" width="7.6328125" style="2" customWidth="1"/>
    <col min="11300" max="11300" width="4.453125" style="2" bestFit="1" customWidth="1"/>
    <col min="11301" max="11301" width="3.453125" style="2" bestFit="1" customWidth="1"/>
    <col min="11302" max="11520" width="9" style="2"/>
    <col min="11521" max="11521" width="2.08984375" style="2" customWidth="1"/>
    <col min="11522" max="11522" width="1.26953125" style="2" customWidth="1"/>
    <col min="11523" max="11523" width="30.6328125" style="2" customWidth="1"/>
    <col min="11524" max="11555" width="7.6328125" style="2" customWidth="1"/>
    <col min="11556" max="11556" width="4.453125" style="2" bestFit="1" customWidth="1"/>
    <col min="11557" max="11557" width="3.453125" style="2" bestFit="1" customWidth="1"/>
    <col min="11558" max="11776" width="9" style="2"/>
    <col min="11777" max="11777" width="2.08984375" style="2" customWidth="1"/>
    <col min="11778" max="11778" width="1.26953125" style="2" customWidth="1"/>
    <col min="11779" max="11779" width="30.6328125" style="2" customWidth="1"/>
    <col min="11780" max="11811" width="7.6328125" style="2" customWidth="1"/>
    <col min="11812" max="11812" width="4.453125" style="2" bestFit="1" customWidth="1"/>
    <col min="11813" max="11813" width="3.453125" style="2" bestFit="1" customWidth="1"/>
    <col min="11814" max="12032" width="9" style="2"/>
    <col min="12033" max="12033" width="2.08984375" style="2" customWidth="1"/>
    <col min="12034" max="12034" width="1.26953125" style="2" customWidth="1"/>
    <col min="12035" max="12035" width="30.6328125" style="2" customWidth="1"/>
    <col min="12036" max="12067" width="7.6328125" style="2" customWidth="1"/>
    <col min="12068" max="12068" width="4.453125" style="2" bestFit="1" customWidth="1"/>
    <col min="12069" max="12069" width="3.453125" style="2" bestFit="1" customWidth="1"/>
    <col min="12070" max="12288" width="9" style="2"/>
    <col min="12289" max="12289" width="2.08984375" style="2" customWidth="1"/>
    <col min="12290" max="12290" width="1.26953125" style="2" customWidth="1"/>
    <col min="12291" max="12291" width="30.6328125" style="2" customWidth="1"/>
    <col min="12292" max="12323" width="7.6328125" style="2" customWidth="1"/>
    <col min="12324" max="12324" width="4.453125" style="2" bestFit="1" customWidth="1"/>
    <col min="12325" max="12325" width="3.453125" style="2" bestFit="1" customWidth="1"/>
    <col min="12326" max="12544" width="9" style="2"/>
    <col min="12545" max="12545" width="2.08984375" style="2" customWidth="1"/>
    <col min="12546" max="12546" width="1.26953125" style="2" customWidth="1"/>
    <col min="12547" max="12547" width="30.6328125" style="2" customWidth="1"/>
    <col min="12548" max="12579" width="7.6328125" style="2" customWidth="1"/>
    <col min="12580" max="12580" width="4.453125" style="2" bestFit="1" customWidth="1"/>
    <col min="12581" max="12581" width="3.453125" style="2" bestFit="1" customWidth="1"/>
    <col min="12582" max="12800" width="9" style="2"/>
    <col min="12801" max="12801" width="2.08984375" style="2" customWidth="1"/>
    <col min="12802" max="12802" width="1.26953125" style="2" customWidth="1"/>
    <col min="12803" max="12803" width="30.6328125" style="2" customWidth="1"/>
    <col min="12804" max="12835" width="7.6328125" style="2" customWidth="1"/>
    <col min="12836" max="12836" width="4.453125" style="2" bestFit="1" customWidth="1"/>
    <col min="12837" max="12837" width="3.453125" style="2" bestFit="1" customWidth="1"/>
    <col min="12838" max="13056" width="9" style="2"/>
    <col min="13057" max="13057" width="2.08984375" style="2" customWidth="1"/>
    <col min="13058" max="13058" width="1.26953125" style="2" customWidth="1"/>
    <col min="13059" max="13059" width="30.6328125" style="2" customWidth="1"/>
    <col min="13060" max="13091" width="7.6328125" style="2" customWidth="1"/>
    <col min="13092" max="13092" width="4.453125" style="2" bestFit="1" customWidth="1"/>
    <col min="13093" max="13093" width="3.453125" style="2" bestFit="1" customWidth="1"/>
    <col min="13094" max="13312" width="9" style="2"/>
    <col min="13313" max="13313" width="2.08984375" style="2" customWidth="1"/>
    <col min="13314" max="13314" width="1.26953125" style="2" customWidth="1"/>
    <col min="13315" max="13315" width="30.6328125" style="2" customWidth="1"/>
    <col min="13316" max="13347" width="7.6328125" style="2" customWidth="1"/>
    <col min="13348" max="13348" width="4.453125" style="2" bestFit="1" customWidth="1"/>
    <col min="13349" max="13349" width="3.453125" style="2" bestFit="1" customWidth="1"/>
    <col min="13350" max="13568" width="9" style="2"/>
    <col min="13569" max="13569" width="2.08984375" style="2" customWidth="1"/>
    <col min="13570" max="13570" width="1.26953125" style="2" customWidth="1"/>
    <col min="13571" max="13571" width="30.6328125" style="2" customWidth="1"/>
    <col min="13572" max="13603" width="7.6328125" style="2" customWidth="1"/>
    <col min="13604" max="13604" width="4.453125" style="2" bestFit="1" customWidth="1"/>
    <col min="13605" max="13605" width="3.453125" style="2" bestFit="1" customWidth="1"/>
    <col min="13606" max="13824" width="9" style="2"/>
    <col min="13825" max="13825" width="2.08984375" style="2" customWidth="1"/>
    <col min="13826" max="13826" width="1.26953125" style="2" customWidth="1"/>
    <col min="13827" max="13827" width="30.6328125" style="2" customWidth="1"/>
    <col min="13828" max="13859" width="7.6328125" style="2" customWidth="1"/>
    <col min="13860" max="13860" width="4.453125" style="2" bestFit="1" customWidth="1"/>
    <col min="13861" max="13861" width="3.453125" style="2" bestFit="1" customWidth="1"/>
    <col min="13862" max="14080" width="9" style="2"/>
    <col min="14081" max="14081" width="2.08984375" style="2" customWidth="1"/>
    <col min="14082" max="14082" width="1.26953125" style="2" customWidth="1"/>
    <col min="14083" max="14083" width="30.6328125" style="2" customWidth="1"/>
    <col min="14084" max="14115" width="7.6328125" style="2" customWidth="1"/>
    <col min="14116" max="14116" width="4.453125" style="2" bestFit="1" customWidth="1"/>
    <col min="14117" max="14117" width="3.453125" style="2" bestFit="1" customWidth="1"/>
    <col min="14118" max="14336" width="9" style="2"/>
    <col min="14337" max="14337" width="2.08984375" style="2" customWidth="1"/>
    <col min="14338" max="14338" width="1.26953125" style="2" customWidth="1"/>
    <col min="14339" max="14339" width="30.6328125" style="2" customWidth="1"/>
    <col min="14340" max="14371" width="7.6328125" style="2" customWidth="1"/>
    <col min="14372" max="14372" width="4.453125" style="2" bestFit="1" customWidth="1"/>
    <col min="14373" max="14373" width="3.453125" style="2" bestFit="1" customWidth="1"/>
    <col min="14374" max="14592" width="9" style="2"/>
    <col min="14593" max="14593" width="2.08984375" style="2" customWidth="1"/>
    <col min="14594" max="14594" width="1.26953125" style="2" customWidth="1"/>
    <col min="14595" max="14595" width="30.6328125" style="2" customWidth="1"/>
    <col min="14596" max="14627" width="7.6328125" style="2" customWidth="1"/>
    <col min="14628" max="14628" width="4.453125" style="2" bestFit="1" customWidth="1"/>
    <col min="14629" max="14629" width="3.453125" style="2" bestFit="1" customWidth="1"/>
    <col min="14630" max="14848" width="9" style="2"/>
    <col min="14849" max="14849" width="2.08984375" style="2" customWidth="1"/>
    <col min="14850" max="14850" width="1.26953125" style="2" customWidth="1"/>
    <col min="14851" max="14851" width="30.6328125" style="2" customWidth="1"/>
    <col min="14852" max="14883" width="7.6328125" style="2" customWidth="1"/>
    <col min="14884" max="14884" width="4.453125" style="2" bestFit="1" customWidth="1"/>
    <col min="14885" max="14885" width="3.453125" style="2" bestFit="1" customWidth="1"/>
    <col min="14886" max="15104" width="9" style="2"/>
    <col min="15105" max="15105" width="2.08984375" style="2" customWidth="1"/>
    <col min="15106" max="15106" width="1.26953125" style="2" customWidth="1"/>
    <col min="15107" max="15107" width="30.6328125" style="2" customWidth="1"/>
    <col min="15108" max="15139" width="7.6328125" style="2" customWidth="1"/>
    <col min="15140" max="15140" width="4.453125" style="2" bestFit="1" customWidth="1"/>
    <col min="15141" max="15141" width="3.453125" style="2" bestFit="1" customWidth="1"/>
    <col min="15142" max="15360" width="9" style="2"/>
    <col min="15361" max="15361" width="2.08984375" style="2" customWidth="1"/>
    <col min="15362" max="15362" width="1.26953125" style="2" customWidth="1"/>
    <col min="15363" max="15363" width="30.6328125" style="2" customWidth="1"/>
    <col min="15364" max="15395" width="7.6328125" style="2" customWidth="1"/>
    <col min="15396" max="15396" width="4.453125" style="2" bestFit="1" customWidth="1"/>
    <col min="15397" max="15397" width="3.453125" style="2" bestFit="1" customWidth="1"/>
    <col min="15398" max="15616" width="9" style="2"/>
    <col min="15617" max="15617" width="2.08984375" style="2" customWidth="1"/>
    <col min="15618" max="15618" width="1.26953125" style="2" customWidth="1"/>
    <col min="15619" max="15619" width="30.6328125" style="2" customWidth="1"/>
    <col min="15620" max="15651" width="7.6328125" style="2" customWidth="1"/>
    <col min="15652" max="15652" width="4.453125" style="2" bestFit="1" customWidth="1"/>
    <col min="15653" max="15653" width="3.453125" style="2" bestFit="1" customWidth="1"/>
    <col min="15654" max="15872" width="9" style="2"/>
    <col min="15873" max="15873" width="2.08984375" style="2" customWidth="1"/>
    <col min="15874" max="15874" width="1.26953125" style="2" customWidth="1"/>
    <col min="15875" max="15875" width="30.6328125" style="2" customWidth="1"/>
    <col min="15876" max="15907" width="7.6328125" style="2" customWidth="1"/>
    <col min="15908" max="15908" width="4.453125" style="2" bestFit="1" customWidth="1"/>
    <col min="15909" max="15909" width="3.453125" style="2" bestFit="1" customWidth="1"/>
    <col min="15910" max="16128" width="9" style="2"/>
    <col min="16129" max="16129" width="2.08984375" style="2" customWidth="1"/>
    <col min="16130" max="16130" width="1.26953125" style="2" customWidth="1"/>
    <col min="16131" max="16131" width="30.6328125" style="2" customWidth="1"/>
    <col min="16132" max="16163" width="7.6328125" style="2" customWidth="1"/>
    <col min="16164" max="16164" width="4.453125" style="2" bestFit="1" customWidth="1"/>
    <col min="16165" max="16165" width="3.453125" style="2" bestFit="1" customWidth="1"/>
    <col min="16166" max="16384" width="9" style="2"/>
  </cols>
  <sheetData>
    <row r="1" spans="1:42" ht="30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1"/>
      <c r="AK1" s="1"/>
      <c r="AL1" s="1"/>
      <c r="AM1" s="1"/>
      <c r="AN1" s="1"/>
      <c r="AO1" s="1"/>
      <c r="AP1" s="1"/>
    </row>
    <row r="2" spans="1:42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1"/>
      <c r="AK2" s="1"/>
      <c r="AL2" s="1"/>
      <c r="AM2" s="1"/>
      <c r="AN2" s="1"/>
      <c r="AO2" s="1"/>
      <c r="AP2" s="1"/>
    </row>
    <row r="3" spans="1:42" ht="15" customHeight="1">
      <c r="A3" s="3"/>
      <c r="B3" s="4"/>
      <c r="C3" s="4" t="s">
        <v>1</v>
      </c>
      <c r="D3" s="4"/>
      <c r="E3" s="4"/>
      <c r="F3" s="4"/>
      <c r="G3" s="4"/>
      <c r="H3" s="4"/>
      <c r="I3" s="4"/>
      <c r="J3" s="4"/>
      <c r="K3" s="4"/>
      <c r="L3" s="3"/>
      <c r="M3" s="3"/>
      <c r="N3" s="5"/>
      <c r="O3" s="5"/>
      <c r="P3" s="5"/>
      <c r="Q3" s="5"/>
      <c r="R3" s="5"/>
      <c r="S3" s="5"/>
      <c r="T3" s="5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1"/>
      <c r="AK3" s="1"/>
      <c r="AL3" s="1"/>
      <c r="AM3" s="1"/>
      <c r="AN3" s="1"/>
      <c r="AO3" s="1"/>
      <c r="AP3" s="1"/>
    </row>
    <row r="4" spans="1:42" ht="15" customHeight="1">
      <c r="A4" s="3"/>
      <c r="B4" s="4"/>
      <c r="C4" s="4" t="s">
        <v>2</v>
      </c>
      <c r="D4" s="4"/>
      <c r="E4" s="4"/>
      <c r="F4" s="4"/>
      <c r="G4" s="4"/>
      <c r="H4" s="4"/>
      <c r="I4" s="4"/>
      <c r="J4" s="4"/>
      <c r="K4" s="4"/>
      <c r="L4" s="3"/>
      <c r="M4" s="3"/>
      <c r="N4" s="5"/>
      <c r="O4" s="5"/>
      <c r="P4" s="5"/>
      <c r="Q4" s="5"/>
      <c r="R4" s="5"/>
      <c r="S4" s="5"/>
      <c r="T4" s="5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  <c r="AK4" s="1"/>
      <c r="AL4" s="1"/>
      <c r="AM4" s="1"/>
      <c r="AN4" s="1"/>
      <c r="AO4" s="1"/>
      <c r="AP4" s="1"/>
    </row>
    <row r="5" spans="1:42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3"/>
      <c r="AI5" s="3"/>
      <c r="AJ5" s="1"/>
      <c r="AK5" s="1"/>
      <c r="AL5" s="1"/>
      <c r="AM5" s="1"/>
      <c r="AN5" s="1"/>
      <c r="AO5" s="1"/>
      <c r="AP5" s="1"/>
    </row>
    <row r="6" spans="1:42" ht="24.75" customHeight="1">
      <c r="A6" s="58" t="s">
        <v>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1"/>
      <c r="AK6" s="1"/>
      <c r="AL6" s="1"/>
      <c r="AM6" s="1"/>
      <c r="AN6" s="1"/>
      <c r="AO6" s="1"/>
      <c r="AP6" s="1"/>
    </row>
    <row r="7" spans="1:42" ht="1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1"/>
      <c r="AK7" s="1"/>
      <c r="AL7" s="1"/>
      <c r="AM7" s="1"/>
      <c r="AN7" s="1"/>
      <c r="AO7" s="1"/>
      <c r="AP7" s="1"/>
    </row>
    <row r="8" spans="1:42" ht="15" customHeight="1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6" t="s">
        <v>5</v>
      </c>
      <c r="AI8" s="6"/>
      <c r="AJ8" s="1"/>
      <c r="AK8" s="1"/>
      <c r="AL8" s="1"/>
      <c r="AM8" s="1"/>
      <c r="AN8" s="1"/>
      <c r="AO8" s="1"/>
      <c r="AP8" s="1"/>
    </row>
    <row r="9" spans="1:42" ht="15" customHeight="1">
      <c r="A9" s="7" t="s">
        <v>6</v>
      </c>
      <c r="B9" s="7"/>
      <c r="C9" s="8"/>
      <c r="D9" s="9" t="s">
        <v>7</v>
      </c>
      <c r="E9" s="10"/>
      <c r="F9" s="11"/>
      <c r="G9" s="9" t="s">
        <v>8</v>
      </c>
      <c r="H9" s="11"/>
      <c r="I9" s="12" t="s">
        <v>9</v>
      </c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4"/>
      <c r="AD9" s="9" t="s">
        <v>10</v>
      </c>
      <c r="AE9" s="10"/>
      <c r="AF9" s="11"/>
      <c r="AG9" s="15" t="s">
        <v>11</v>
      </c>
      <c r="AH9" s="7"/>
      <c r="AI9" s="7"/>
      <c r="AJ9" s="1"/>
      <c r="AK9" s="1"/>
      <c r="AL9" s="1"/>
      <c r="AM9" s="1"/>
      <c r="AN9" s="1"/>
      <c r="AO9" s="1"/>
      <c r="AP9" s="1"/>
    </row>
    <row r="10" spans="1:42" ht="15" customHeight="1">
      <c r="A10" s="16"/>
      <c r="B10" s="16"/>
      <c r="C10" s="17"/>
      <c r="D10" s="18"/>
      <c r="E10" s="19"/>
      <c r="F10" s="20"/>
      <c r="G10" s="18"/>
      <c r="H10" s="20"/>
      <c r="I10" s="21" t="s">
        <v>12</v>
      </c>
      <c r="J10" s="22"/>
      <c r="K10" s="23"/>
      <c r="L10" s="21" t="s">
        <v>13</v>
      </c>
      <c r="M10" s="22"/>
      <c r="N10" s="23"/>
      <c r="O10" s="21" t="s">
        <v>14</v>
      </c>
      <c r="P10" s="22"/>
      <c r="Q10" s="23"/>
      <c r="R10" s="21" t="s">
        <v>15</v>
      </c>
      <c r="S10" s="22"/>
      <c r="T10" s="23"/>
      <c r="U10" s="21" t="s">
        <v>16</v>
      </c>
      <c r="V10" s="22"/>
      <c r="W10" s="23"/>
      <c r="X10" s="21" t="s">
        <v>17</v>
      </c>
      <c r="Y10" s="22"/>
      <c r="Z10" s="23"/>
      <c r="AA10" s="21" t="s">
        <v>18</v>
      </c>
      <c r="AB10" s="22"/>
      <c r="AC10" s="23"/>
      <c r="AD10" s="18"/>
      <c r="AE10" s="19"/>
      <c r="AF10" s="20"/>
      <c r="AG10" s="24"/>
      <c r="AH10" s="25"/>
      <c r="AI10" s="25"/>
      <c r="AJ10" s="1"/>
      <c r="AK10" s="1"/>
      <c r="AL10" s="1"/>
      <c r="AM10" s="1"/>
      <c r="AN10" s="1"/>
      <c r="AO10" s="1"/>
      <c r="AP10" s="1"/>
    </row>
    <row r="11" spans="1:42" ht="15" customHeight="1">
      <c r="A11" s="25"/>
      <c r="B11" s="25"/>
      <c r="C11" s="26"/>
      <c r="D11" s="27" t="s">
        <v>19</v>
      </c>
      <c r="E11" s="27" t="s">
        <v>20</v>
      </c>
      <c r="F11" s="27" t="s">
        <v>21</v>
      </c>
      <c r="G11" s="27" t="s">
        <v>22</v>
      </c>
      <c r="H11" s="27" t="s">
        <v>23</v>
      </c>
      <c r="I11" s="27" t="s">
        <v>19</v>
      </c>
      <c r="J11" s="27" t="s">
        <v>20</v>
      </c>
      <c r="K11" s="27" t="s">
        <v>21</v>
      </c>
      <c r="L11" s="27" t="s">
        <v>19</v>
      </c>
      <c r="M11" s="27" t="s">
        <v>20</v>
      </c>
      <c r="N11" s="27" t="s">
        <v>21</v>
      </c>
      <c r="O11" s="27" t="s">
        <v>19</v>
      </c>
      <c r="P11" s="27" t="s">
        <v>20</v>
      </c>
      <c r="Q11" s="27" t="s">
        <v>21</v>
      </c>
      <c r="R11" s="27" t="s">
        <v>19</v>
      </c>
      <c r="S11" s="27" t="s">
        <v>20</v>
      </c>
      <c r="T11" s="27" t="s">
        <v>21</v>
      </c>
      <c r="U11" s="27" t="s">
        <v>19</v>
      </c>
      <c r="V11" s="27" t="s">
        <v>20</v>
      </c>
      <c r="W11" s="27" t="s">
        <v>21</v>
      </c>
      <c r="X11" s="27" t="s">
        <v>19</v>
      </c>
      <c r="Y11" s="27" t="s">
        <v>20</v>
      </c>
      <c r="Z11" s="27" t="s">
        <v>21</v>
      </c>
      <c r="AA11" s="27" t="s">
        <v>19</v>
      </c>
      <c r="AB11" s="27" t="s">
        <v>20</v>
      </c>
      <c r="AC11" s="27" t="s">
        <v>21</v>
      </c>
      <c r="AD11" s="27" t="s">
        <v>19</v>
      </c>
      <c r="AE11" s="27" t="s">
        <v>20</v>
      </c>
      <c r="AF11" s="27" t="s">
        <v>21</v>
      </c>
      <c r="AG11" s="27" t="s">
        <v>19</v>
      </c>
      <c r="AH11" s="27" t="s">
        <v>20</v>
      </c>
      <c r="AI11" s="28" t="s">
        <v>21</v>
      </c>
      <c r="AJ11" s="1"/>
      <c r="AK11" s="1"/>
      <c r="AL11" s="1"/>
      <c r="AM11" s="1"/>
      <c r="AN11" s="1"/>
      <c r="AO11" s="1"/>
      <c r="AP11" s="1"/>
    </row>
    <row r="12" spans="1:42" ht="9" customHeight="1">
      <c r="A12" s="5"/>
      <c r="B12" s="5"/>
      <c r="C12" s="29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1"/>
      <c r="AK12" s="1"/>
      <c r="AL12" s="1"/>
      <c r="AM12" s="1"/>
      <c r="AN12" s="1"/>
      <c r="AO12" s="1"/>
      <c r="AP12" s="1"/>
    </row>
    <row r="13" spans="1:42" ht="15" customHeight="1">
      <c r="A13" s="5"/>
      <c r="B13" s="5"/>
      <c r="C13" s="30" t="s">
        <v>24</v>
      </c>
      <c r="D13" s="31">
        <v>1622</v>
      </c>
      <c r="E13" s="31">
        <v>1351</v>
      </c>
      <c r="F13" s="31">
        <v>271</v>
      </c>
      <c r="G13" s="31">
        <v>864</v>
      </c>
      <c r="H13" s="31">
        <v>635</v>
      </c>
      <c r="I13" s="31">
        <v>24986</v>
      </c>
      <c r="J13" s="31">
        <v>14528</v>
      </c>
      <c r="K13" s="31">
        <v>10458</v>
      </c>
      <c r="L13" s="31">
        <v>5814</v>
      </c>
      <c r="M13" s="31">
        <v>3180</v>
      </c>
      <c r="N13" s="31">
        <v>2634</v>
      </c>
      <c r="O13" s="31">
        <v>6004</v>
      </c>
      <c r="P13" s="31">
        <v>3371</v>
      </c>
      <c r="Q13" s="31">
        <v>2633</v>
      </c>
      <c r="R13" s="31">
        <v>5967</v>
      </c>
      <c r="S13" s="31">
        <v>3472</v>
      </c>
      <c r="T13" s="31">
        <v>2495</v>
      </c>
      <c r="U13" s="31">
        <v>7006</v>
      </c>
      <c r="V13" s="31">
        <v>4373</v>
      </c>
      <c r="W13" s="31">
        <v>2633</v>
      </c>
      <c r="X13" s="31">
        <v>92</v>
      </c>
      <c r="Y13" s="31">
        <v>58</v>
      </c>
      <c r="Z13" s="31">
        <v>34</v>
      </c>
      <c r="AA13" s="31">
        <v>103</v>
      </c>
      <c r="AB13" s="31">
        <v>74</v>
      </c>
      <c r="AC13" s="31">
        <v>29</v>
      </c>
      <c r="AD13" s="31">
        <v>2741</v>
      </c>
      <c r="AE13" s="31">
        <v>1942</v>
      </c>
      <c r="AF13" s="31">
        <v>799</v>
      </c>
      <c r="AG13" s="31">
        <v>330</v>
      </c>
      <c r="AH13" s="31">
        <v>178</v>
      </c>
      <c r="AI13" s="31">
        <v>152</v>
      </c>
      <c r="AJ13" s="1"/>
      <c r="AK13" s="1"/>
      <c r="AL13" s="1"/>
      <c r="AM13" s="1"/>
      <c r="AN13" s="1"/>
      <c r="AO13" s="1"/>
      <c r="AP13" s="1"/>
    </row>
    <row r="14" spans="1:42" ht="15" customHeight="1">
      <c r="A14" s="5"/>
      <c r="B14" s="32"/>
      <c r="C14" s="30" t="s">
        <v>25</v>
      </c>
      <c r="D14" s="33">
        <v>1628</v>
      </c>
      <c r="E14" s="33">
        <v>1359</v>
      </c>
      <c r="F14" s="33">
        <v>269</v>
      </c>
      <c r="G14" s="33">
        <v>852</v>
      </c>
      <c r="H14" s="33">
        <v>683</v>
      </c>
      <c r="I14" s="33">
        <v>24505</v>
      </c>
      <c r="J14" s="33">
        <v>14001</v>
      </c>
      <c r="K14" s="33">
        <v>10504</v>
      </c>
      <c r="L14" s="33">
        <v>5876</v>
      </c>
      <c r="M14" s="33">
        <v>3274</v>
      </c>
      <c r="N14" s="33">
        <v>2602</v>
      </c>
      <c r="O14" s="33">
        <v>5791</v>
      </c>
      <c r="P14" s="33">
        <v>3172</v>
      </c>
      <c r="Q14" s="33">
        <v>2619</v>
      </c>
      <c r="R14" s="33">
        <v>5867</v>
      </c>
      <c r="S14" s="33">
        <v>3272</v>
      </c>
      <c r="T14" s="33">
        <v>2595</v>
      </c>
      <c r="U14" s="33">
        <v>6777</v>
      </c>
      <c r="V14" s="33">
        <v>4157</v>
      </c>
      <c r="W14" s="33">
        <v>2620</v>
      </c>
      <c r="X14" s="33">
        <v>103</v>
      </c>
      <c r="Y14" s="33">
        <v>68</v>
      </c>
      <c r="Z14" s="33">
        <v>35</v>
      </c>
      <c r="AA14" s="33">
        <v>91</v>
      </c>
      <c r="AB14" s="33">
        <v>58</v>
      </c>
      <c r="AC14" s="33">
        <v>33</v>
      </c>
      <c r="AD14" s="33">
        <v>2856</v>
      </c>
      <c r="AE14" s="33">
        <v>2052</v>
      </c>
      <c r="AF14" s="33">
        <v>804</v>
      </c>
      <c r="AG14" s="33">
        <v>290</v>
      </c>
      <c r="AH14" s="33">
        <v>143</v>
      </c>
      <c r="AI14" s="33">
        <v>147</v>
      </c>
      <c r="AJ14" s="1"/>
      <c r="AK14" s="1"/>
      <c r="AL14" s="1"/>
      <c r="AM14" s="1"/>
      <c r="AN14" s="1"/>
      <c r="AO14" s="1"/>
      <c r="AP14" s="1"/>
    </row>
    <row r="15" spans="1:42" ht="15" customHeight="1">
      <c r="A15" s="5"/>
      <c r="B15" s="32"/>
      <c r="C15" s="30" t="s">
        <v>26</v>
      </c>
      <c r="D15" s="34">
        <v>1714</v>
      </c>
      <c r="E15" s="34">
        <v>1445</v>
      </c>
      <c r="F15" s="34">
        <v>269</v>
      </c>
      <c r="G15" s="31">
        <v>847</v>
      </c>
      <c r="H15" s="34">
        <v>1120</v>
      </c>
      <c r="I15" s="34">
        <v>24628</v>
      </c>
      <c r="J15" s="34">
        <v>13796</v>
      </c>
      <c r="K15" s="34">
        <v>10832</v>
      </c>
      <c r="L15" s="34">
        <v>6125</v>
      </c>
      <c r="M15" s="34">
        <v>3293</v>
      </c>
      <c r="N15" s="34">
        <v>2832</v>
      </c>
      <c r="O15" s="34">
        <v>5844</v>
      </c>
      <c r="P15" s="34">
        <v>3248</v>
      </c>
      <c r="Q15" s="34">
        <v>2596</v>
      </c>
      <c r="R15" s="34">
        <v>5705</v>
      </c>
      <c r="S15" s="34">
        <v>3126</v>
      </c>
      <c r="T15" s="34">
        <v>2579</v>
      </c>
      <c r="U15" s="34">
        <v>6590</v>
      </c>
      <c r="V15" s="34">
        <v>3914</v>
      </c>
      <c r="W15" s="34">
        <v>2676</v>
      </c>
      <c r="X15" s="34">
        <v>258</v>
      </c>
      <c r="Y15" s="34">
        <v>145</v>
      </c>
      <c r="Z15" s="34">
        <v>113</v>
      </c>
      <c r="AA15" s="34">
        <v>106</v>
      </c>
      <c r="AB15" s="34">
        <v>70</v>
      </c>
      <c r="AC15" s="34">
        <v>36</v>
      </c>
      <c r="AD15" s="34">
        <v>2885</v>
      </c>
      <c r="AE15" s="34">
        <v>2051</v>
      </c>
      <c r="AF15" s="34">
        <v>834</v>
      </c>
      <c r="AG15" s="34">
        <v>224</v>
      </c>
      <c r="AH15" s="34">
        <v>95</v>
      </c>
      <c r="AI15" s="34">
        <v>129</v>
      </c>
      <c r="AJ15" s="1"/>
      <c r="AK15" s="1"/>
      <c r="AL15" s="1"/>
      <c r="AM15" s="1"/>
      <c r="AN15" s="1"/>
      <c r="AO15" s="1"/>
      <c r="AP15" s="1"/>
    </row>
    <row r="16" spans="1:42" ht="15" customHeight="1">
      <c r="A16" s="5"/>
      <c r="B16" s="32"/>
      <c r="C16" s="30" t="s">
        <v>27</v>
      </c>
      <c r="D16" s="34">
        <v>1731</v>
      </c>
      <c r="E16" s="34">
        <v>1450</v>
      </c>
      <c r="F16" s="34">
        <v>281</v>
      </c>
      <c r="G16" s="34">
        <v>812</v>
      </c>
      <c r="H16" s="34">
        <v>1131</v>
      </c>
      <c r="I16" s="34">
        <v>24594</v>
      </c>
      <c r="J16" s="34">
        <v>13599</v>
      </c>
      <c r="K16" s="34">
        <v>10995</v>
      </c>
      <c r="L16" s="34">
        <v>5766</v>
      </c>
      <c r="M16" s="34">
        <v>3091</v>
      </c>
      <c r="N16" s="34">
        <v>2675</v>
      </c>
      <c r="O16" s="34">
        <v>6112</v>
      </c>
      <c r="P16" s="34">
        <v>3289</v>
      </c>
      <c r="Q16" s="34">
        <v>2823</v>
      </c>
      <c r="R16" s="34">
        <v>5724</v>
      </c>
      <c r="S16" s="34">
        <v>3181</v>
      </c>
      <c r="T16" s="34">
        <v>2543</v>
      </c>
      <c r="U16" s="34">
        <v>6470</v>
      </c>
      <c r="V16" s="34">
        <v>3754</v>
      </c>
      <c r="W16" s="34">
        <v>2716</v>
      </c>
      <c r="X16" s="34">
        <v>263</v>
      </c>
      <c r="Y16" s="34">
        <v>137</v>
      </c>
      <c r="Z16" s="34">
        <v>126</v>
      </c>
      <c r="AA16" s="34">
        <v>259</v>
      </c>
      <c r="AB16" s="34">
        <v>147</v>
      </c>
      <c r="AC16" s="34">
        <v>112</v>
      </c>
      <c r="AD16" s="34">
        <v>2699</v>
      </c>
      <c r="AE16" s="34">
        <v>1893</v>
      </c>
      <c r="AF16" s="34">
        <v>806</v>
      </c>
      <c r="AG16" s="34">
        <v>214</v>
      </c>
      <c r="AH16" s="34">
        <v>77</v>
      </c>
      <c r="AI16" s="34">
        <v>137</v>
      </c>
      <c r="AJ16" s="1"/>
      <c r="AK16" s="1"/>
      <c r="AL16" s="1"/>
      <c r="AM16" s="1"/>
      <c r="AN16" s="1"/>
      <c r="AO16" s="1"/>
      <c r="AP16" s="1"/>
    </row>
    <row r="17" spans="1:42" ht="15" customHeight="1">
      <c r="A17" s="5"/>
      <c r="B17" s="35"/>
      <c r="C17" s="36" t="s">
        <v>28</v>
      </c>
      <c r="D17" s="37">
        <f>D20+D44+D46+D48+D50+D52+D54+D56+D58</f>
        <v>1737</v>
      </c>
      <c r="E17" s="37">
        <f t="shared" ref="E17:W17" si="0">E20+E44+E46+E48+E50+E52+E54+E56+E58</f>
        <v>1438</v>
      </c>
      <c r="F17" s="37">
        <f t="shared" si="0"/>
        <v>299</v>
      </c>
      <c r="G17" s="37">
        <f t="shared" si="0"/>
        <v>818</v>
      </c>
      <c r="H17" s="37">
        <f t="shared" si="0"/>
        <v>1165</v>
      </c>
      <c r="I17" s="38">
        <f t="shared" si="0"/>
        <v>26987</v>
      </c>
      <c r="J17" s="38">
        <f t="shared" si="0"/>
        <v>15057</v>
      </c>
      <c r="K17" s="38">
        <f t="shared" si="0"/>
        <v>11930</v>
      </c>
      <c r="L17" s="37">
        <f t="shared" si="0"/>
        <v>5581</v>
      </c>
      <c r="M17" s="37">
        <f t="shared" si="0"/>
        <v>2930</v>
      </c>
      <c r="N17" s="37">
        <f t="shared" si="0"/>
        <v>2651</v>
      </c>
      <c r="O17" s="37">
        <f t="shared" si="0"/>
        <v>5756</v>
      </c>
      <c r="P17" s="37">
        <f t="shared" si="0"/>
        <v>3070</v>
      </c>
      <c r="Q17" s="37">
        <f t="shared" si="0"/>
        <v>2686</v>
      </c>
      <c r="R17" s="37">
        <f t="shared" si="0"/>
        <v>5922</v>
      </c>
      <c r="S17" s="37">
        <f t="shared" si="0"/>
        <v>3144</v>
      </c>
      <c r="T17" s="37">
        <f t="shared" si="0"/>
        <v>2778</v>
      </c>
      <c r="U17" s="37">
        <f t="shared" si="0"/>
        <v>6408</v>
      </c>
      <c r="V17" s="37">
        <f t="shared" si="0"/>
        <v>3739</v>
      </c>
      <c r="W17" s="37">
        <f t="shared" si="0"/>
        <v>2669</v>
      </c>
      <c r="X17" s="37">
        <f t="shared" ref="X17:AC17" si="1">X20+X50</f>
        <v>271</v>
      </c>
      <c r="Y17" s="37">
        <f t="shared" si="1"/>
        <v>160</v>
      </c>
      <c r="Z17" s="37">
        <f t="shared" si="1"/>
        <v>111</v>
      </c>
      <c r="AA17" s="37">
        <f t="shared" si="1"/>
        <v>278</v>
      </c>
      <c r="AB17" s="37">
        <f t="shared" si="1"/>
        <v>150</v>
      </c>
      <c r="AC17" s="37">
        <f t="shared" si="1"/>
        <v>128</v>
      </c>
      <c r="AD17" s="37">
        <f>AD20+AD44+AD46+AD50+AD56+AD58</f>
        <v>2562</v>
      </c>
      <c r="AE17" s="37">
        <f>AE20+AE44+AE46+AE50+AE56+AE58</f>
        <v>1791</v>
      </c>
      <c r="AF17" s="37">
        <f>AF20+AF44+AF46+AF50+AF56+AF58</f>
        <v>771</v>
      </c>
      <c r="AG17" s="37">
        <f>AG20+AG56+AG58</f>
        <v>209</v>
      </c>
      <c r="AH17" s="37">
        <f>AH20+AH56+AH58</f>
        <v>73</v>
      </c>
      <c r="AI17" s="37">
        <f>AI20+AI56+AI58</f>
        <v>136</v>
      </c>
      <c r="AJ17" s="1"/>
      <c r="AK17" s="1"/>
      <c r="AL17" s="1"/>
      <c r="AM17" s="1"/>
      <c r="AN17" s="1"/>
      <c r="AO17" s="1"/>
      <c r="AP17" s="1"/>
    </row>
    <row r="18" spans="1:42" ht="15" customHeight="1">
      <c r="A18" s="5"/>
      <c r="B18" s="35"/>
      <c r="C18" s="36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1"/>
      <c r="AK18" s="1"/>
      <c r="AL18" s="1"/>
      <c r="AM18" s="1"/>
      <c r="AN18" s="1"/>
      <c r="AO18" s="1"/>
      <c r="AP18" s="1"/>
    </row>
    <row r="19" spans="1:42" ht="10.5" customHeight="1">
      <c r="A19" s="32"/>
      <c r="B19" s="32"/>
      <c r="C19" s="40"/>
      <c r="D19" s="41"/>
      <c r="E19" s="41"/>
      <c r="F19" s="41"/>
      <c r="G19" s="42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1"/>
      <c r="AK19" s="1"/>
      <c r="AL19" s="1"/>
      <c r="AM19" s="1"/>
      <c r="AN19" s="1"/>
      <c r="AO19" s="1"/>
      <c r="AP19" s="1"/>
    </row>
    <row r="20" spans="1:42" ht="15" customHeight="1">
      <c r="A20" s="32">
        <v>1</v>
      </c>
      <c r="B20" s="43" t="s">
        <v>29</v>
      </c>
      <c r="C20" s="44"/>
      <c r="D20" s="31">
        <f>SUM(D21:D42)</f>
        <v>945</v>
      </c>
      <c r="E20" s="31">
        <f t="shared" ref="E20:AI20" si="2">SUM(E21:E42)</f>
        <v>798</v>
      </c>
      <c r="F20" s="31">
        <f t="shared" si="2"/>
        <v>147</v>
      </c>
      <c r="G20" s="31">
        <v>407</v>
      </c>
      <c r="H20" s="31">
        <v>1112</v>
      </c>
      <c r="I20" s="31">
        <f>SUM(I21:I42)</f>
        <v>10353</v>
      </c>
      <c r="J20" s="31">
        <f t="shared" si="2"/>
        <v>6513</v>
      </c>
      <c r="K20" s="31">
        <f t="shared" si="2"/>
        <v>3840</v>
      </c>
      <c r="L20" s="31">
        <f t="shared" si="2"/>
        <v>1851</v>
      </c>
      <c r="M20" s="31">
        <f t="shared" si="2"/>
        <v>1091</v>
      </c>
      <c r="N20" s="31">
        <f t="shared" si="2"/>
        <v>760</v>
      </c>
      <c r="O20" s="31">
        <f t="shared" si="2"/>
        <v>1900</v>
      </c>
      <c r="P20" s="31">
        <f t="shared" si="2"/>
        <v>1154</v>
      </c>
      <c r="Q20" s="31">
        <f t="shared" si="2"/>
        <v>746</v>
      </c>
      <c r="R20" s="31">
        <f t="shared" si="2"/>
        <v>1862</v>
      </c>
      <c r="S20" s="31">
        <f t="shared" si="2"/>
        <v>1097</v>
      </c>
      <c r="T20" s="31">
        <f t="shared" si="2"/>
        <v>765</v>
      </c>
      <c r="U20" s="31">
        <f t="shared" si="2"/>
        <v>2176</v>
      </c>
      <c r="V20" s="31">
        <f t="shared" si="2"/>
        <v>1381</v>
      </c>
      <c r="W20" s="31">
        <f t="shared" si="2"/>
        <v>795</v>
      </c>
      <c r="X20" s="31">
        <f t="shared" si="2"/>
        <v>151</v>
      </c>
      <c r="Y20" s="31">
        <f t="shared" si="2"/>
        <v>107</v>
      </c>
      <c r="Z20" s="31">
        <f t="shared" si="2"/>
        <v>44</v>
      </c>
      <c r="AA20" s="31">
        <f t="shared" si="2"/>
        <v>160</v>
      </c>
      <c r="AB20" s="31">
        <f t="shared" si="2"/>
        <v>109</v>
      </c>
      <c r="AC20" s="31">
        <f t="shared" si="2"/>
        <v>51</v>
      </c>
      <c r="AD20" s="31">
        <f t="shared" si="2"/>
        <v>2069</v>
      </c>
      <c r="AE20" s="31">
        <f t="shared" si="2"/>
        <v>1503</v>
      </c>
      <c r="AF20" s="31">
        <f t="shared" si="2"/>
        <v>566</v>
      </c>
      <c r="AG20" s="31">
        <f t="shared" si="2"/>
        <v>184</v>
      </c>
      <c r="AH20" s="31">
        <f t="shared" si="2"/>
        <v>71</v>
      </c>
      <c r="AI20" s="31">
        <f t="shared" si="2"/>
        <v>113</v>
      </c>
      <c r="AJ20" s="1"/>
      <c r="AK20" s="1"/>
      <c r="AL20" s="1"/>
      <c r="AM20" s="1"/>
      <c r="AN20" s="1"/>
      <c r="AO20" s="1"/>
      <c r="AP20" s="1"/>
    </row>
    <row r="21" spans="1:42" ht="15" customHeight="1">
      <c r="A21" s="32"/>
      <c r="B21" s="45"/>
      <c r="C21" s="40" t="s">
        <v>30</v>
      </c>
      <c r="D21" s="31">
        <f>SUM(E21:F21)</f>
        <v>6</v>
      </c>
      <c r="E21" s="33">
        <v>6</v>
      </c>
      <c r="F21" s="33" t="s">
        <v>31</v>
      </c>
      <c r="G21" s="33" t="s">
        <v>31</v>
      </c>
      <c r="H21" s="33" t="s">
        <v>31</v>
      </c>
      <c r="I21" s="33">
        <f>SUM(L21,O21,R21,U21,X21,AA21,AD21,AG21)</f>
        <v>0</v>
      </c>
      <c r="J21" s="33">
        <f t="shared" ref="J21:K36" si="3">SUM(M21,P21,S21,V21,Y21,AB21,AE21,AH21)</f>
        <v>0</v>
      </c>
      <c r="K21" s="33">
        <f>SUM(N21,Q21,T21,W21,Z21,AC21,AF21,AI21)</f>
        <v>0</v>
      </c>
      <c r="L21" s="33">
        <f>SUM(M21:N21)</f>
        <v>0</v>
      </c>
      <c r="M21" s="33" t="s">
        <v>31</v>
      </c>
      <c r="N21" s="33" t="s">
        <v>31</v>
      </c>
      <c r="O21" s="33">
        <f>SUM(P21:Q21)</f>
        <v>0</v>
      </c>
      <c r="P21" s="33" t="s">
        <v>31</v>
      </c>
      <c r="Q21" s="33" t="s">
        <v>31</v>
      </c>
      <c r="R21" s="33">
        <f>SUM(S21:T21)</f>
        <v>0</v>
      </c>
      <c r="S21" s="33" t="s">
        <v>31</v>
      </c>
      <c r="T21" s="33" t="s">
        <v>31</v>
      </c>
      <c r="U21" s="33">
        <f>SUM(V21:W21)</f>
        <v>0</v>
      </c>
      <c r="V21" s="33" t="s">
        <v>31</v>
      </c>
      <c r="W21" s="33" t="s">
        <v>31</v>
      </c>
      <c r="X21" s="33">
        <f>SUM(Y21:Z21)</f>
        <v>0</v>
      </c>
      <c r="Y21" s="33" t="s">
        <v>31</v>
      </c>
      <c r="Z21" s="33" t="s">
        <v>31</v>
      </c>
      <c r="AA21" s="33">
        <f>SUM(AB21:AC21)</f>
        <v>0</v>
      </c>
      <c r="AB21" s="33" t="s">
        <v>31</v>
      </c>
      <c r="AC21" s="33" t="s">
        <v>31</v>
      </c>
      <c r="AD21" s="33">
        <f>SUM(AE21:AF21)</f>
        <v>0</v>
      </c>
      <c r="AE21" s="33" t="s">
        <v>31</v>
      </c>
      <c r="AF21" s="33" t="s">
        <v>31</v>
      </c>
      <c r="AG21" s="33">
        <f>SUM(AH21:AI21)</f>
        <v>0</v>
      </c>
      <c r="AH21" s="33" t="s">
        <v>31</v>
      </c>
      <c r="AI21" s="33" t="s">
        <v>31</v>
      </c>
      <c r="AJ21" s="1"/>
      <c r="AK21" s="1"/>
      <c r="AL21" s="1"/>
      <c r="AM21" s="1"/>
      <c r="AN21" s="1"/>
      <c r="AO21" s="1"/>
      <c r="AP21" s="1"/>
    </row>
    <row r="22" spans="1:42" ht="15" customHeight="1">
      <c r="A22" s="32"/>
      <c r="B22" s="45"/>
      <c r="C22" s="40" t="s">
        <v>32</v>
      </c>
      <c r="D22" s="31">
        <f t="shared" ref="D22:D41" si="4">SUM(E22:F22)</f>
        <v>63</v>
      </c>
      <c r="E22" s="33">
        <v>57</v>
      </c>
      <c r="F22" s="33">
        <v>6</v>
      </c>
      <c r="G22" s="33" t="s">
        <v>31</v>
      </c>
      <c r="H22" s="33" t="s">
        <v>31</v>
      </c>
      <c r="I22" s="33">
        <f t="shared" ref="I22:K41" si="5">SUM(L22,O22,R22,U22,X22,AA22,AD22,AG22)</f>
        <v>795</v>
      </c>
      <c r="J22" s="33">
        <f t="shared" si="3"/>
        <v>221</v>
      </c>
      <c r="K22" s="33">
        <f t="shared" si="3"/>
        <v>574</v>
      </c>
      <c r="L22" s="33">
        <f t="shared" ref="L22:L41" si="6">SUM(M22:N22)</f>
        <v>190</v>
      </c>
      <c r="M22" s="33">
        <v>50</v>
      </c>
      <c r="N22" s="33">
        <v>140</v>
      </c>
      <c r="O22" s="33">
        <f t="shared" ref="O22:O41" si="7">SUM(P22:Q22)</f>
        <v>178</v>
      </c>
      <c r="P22" s="33">
        <v>49</v>
      </c>
      <c r="Q22" s="33">
        <v>129</v>
      </c>
      <c r="R22" s="33">
        <f t="shared" ref="R22:R41" si="8">SUM(S22:T22)</f>
        <v>199</v>
      </c>
      <c r="S22" s="33">
        <v>61</v>
      </c>
      <c r="T22" s="33">
        <v>138</v>
      </c>
      <c r="U22" s="33">
        <f t="shared" ref="U22:U41" si="9">SUM(V22:W22)</f>
        <v>225</v>
      </c>
      <c r="V22" s="33">
        <v>59</v>
      </c>
      <c r="W22" s="33">
        <v>166</v>
      </c>
      <c r="X22" s="33">
        <f t="shared" ref="X22:X41" si="10">SUM(Y22:Z22)</f>
        <v>0</v>
      </c>
      <c r="Y22" s="33" t="s">
        <v>31</v>
      </c>
      <c r="Z22" s="33" t="s">
        <v>31</v>
      </c>
      <c r="AA22" s="33">
        <f t="shared" ref="AA22:AA41" si="11">SUM(AB22:AC22)</f>
        <v>0</v>
      </c>
      <c r="AB22" s="33" t="s">
        <v>31</v>
      </c>
      <c r="AC22" s="33" t="s">
        <v>31</v>
      </c>
      <c r="AD22" s="33">
        <f t="shared" ref="AD22:AD41" si="12">SUM(AE22:AF22)</f>
        <v>0</v>
      </c>
      <c r="AE22" s="33" t="s">
        <v>31</v>
      </c>
      <c r="AF22" s="33" t="s">
        <v>31</v>
      </c>
      <c r="AG22" s="33">
        <f t="shared" ref="AG22:AG41" si="13">SUM(AH22:AI22)</f>
        <v>3</v>
      </c>
      <c r="AH22" s="33">
        <v>2</v>
      </c>
      <c r="AI22" s="33">
        <v>1</v>
      </c>
      <c r="AJ22" s="1"/>
      <c r="AK22" s="1"/>
      <c r="AL22" s="1"/>
      <c r="AM22" s="1"/>
      <c r="AN22" s="1"/>
      <c r="AO22" s="1"/>
      <c r="AP22" s="1"/>
    </row>
    <row r="23" spans="1:42" ht="15" customHeight="1">
      <c r="A23" s="32"/>
      <c r="B23" s="45"/>
      <c r="C23" s="40" t="s">
        <v>33</v>
      </c>
      <c r="D23" s="31">
        <f t="shared" si="4"/>
        <v>105</v>
      </c>
      <c r="E23" s="33">
        <v>79</v>
      </c>
      <c r="F23" s="33">
        <v>26</v>
      </c>
      <c r="G23" s="33" t="s">
        <v>31</v>
      </c>
      <c r="H23" s="33" t="s">
        <v>31</v>
      </c>
      <c r="I23" s="33">
        <f t="shared" si="5"/>
        <v>1377</v>
      </c>
      <c r="J23" s="33">
        <f t="shared" si="3"/>
        <v>605</v>
      </c>
      <c r="K23" s="33">
        <f t="shared" si="3"/>
        <v>772</v>
      </c>
      <c r="L23" s="33">
        <f t="shared" si="6"/>
        <v>318</v>
      </c>
      <c r="M23" s="33">
        <v>137</v>
      </c>
      <c r="N23" s="33">
        <v>181</v>
      </c>
      <c r="O23" s="33">
        <f t="shared" si="7"/>
        <v>315</v>
      </c>
      <c r="P23" s="33">
        <v>145</v>
      </c>
      <c r="Q23" s="33">
        <v>170</v>
      </c>
      <c r="R23" s="33">
        <f t="shared" si="8"/>
        <v>305</v>
      </c>
      <c r="S23" s="33">
        <v>124</v>
      </c>
      <c r="T23" s="33">
        <v>181</v>
      </c>
      <c r="U23" s="33">
        <f t="shared" si="9"/>
        <v>357</v>
      </c>
      <c r="V23" s="33">
        <v>176</v>
      </c>
      <c r="W23" s="33">
        <v>181</v>
      </c>
      <c r="X23" s="33">
        <f t="shared" si="10"/>
        <v>0</v>
      </c>
      <c r="Y23" s="33" t="s">
        <v>31</v>
      </c>
      <c r="Z23" s="33" t="s">
        <v>31</v>
      </c>
      <c r="AA23" s="33">
        <f t="shared" si="11"/>
        <v>0</v>
      </c>
      <c r="AB23" s="33" t="s">
        <v>31</v>
      </c>
      <c r="AC23" s="33" t="s">
        <v>31</v>
      </c>
      <c r="AD23" s="33">
        <f t="shared" si="12"/>
        <v>0</v>
      </c>
      <c r="AE23" s="33" t="s">
        <v>31</v>
      </c>
      <c r="AF23" s="33" t="s">
        <v>31</v>
      </c>
      <c r="AG23" s="33">
        <f t="shared" si="13"/>
        <v>82</v>
      </c>
      <c r="AH23" s="33">
        <v>23</v>
      </c>
      <c r="AI23" s="33">
        <v>59</v>
      </c>
      <c r="AJ23" s="1"/>
      <c r="AK23" s="1"/>
      <c r="AL23" s="1"/>
      <c r="AM23" s="1"/>
      <c r="AN23" s="1"/>
      <c r="AO23" s="1"/>
      <c r="AP23" s="1"/>
    </row>
    <row r="24" spans="1:42" ht="15" customHeight="1">
      <c r="A24" s="32"/>
      <c r="B24" s="45"/>
      <c r="C24" s="40" t="s">
        <v>34</v>
      </c>
      <c r="D24" s="31">
        <f t="shared" si="4"/>
        <v>34</v>
      </c>
      <c r="E24" s="33">
        <v>23</v>
      </c>
      <c r="F24" s="33">
        <v>11</v>
      </c>
      <c r="G24" s="33" t="s">
        <v>31</v>
      </c>
      <c r="H24" s="33" t="s">
        <v>31</v>
      </c>
      <c r="I24" s="33">
        <f t="shared" si="5"/>
        <v>930</v>
      </c>
      <c r="J24" s="33">
        <f t="shared" si="3"/>
        <v>513</v>
      </c>
      <c r="K24" s="33">
        <f t="shared" si="3"/>
        <v>417</v>
      </c>
      <c r="L24" s="33">
        <f t="shared" si="6"/>
        <v>219</v>
      </c>
      <c r="M24" s="33">
        <v>127</v>
      </c>
      <c r="N24" s="33">
        <v>92</v>
      </c>
      <c r="O24" s="33">
        <f t="shared" si="7"/>
        <v>264</v>
      </c>
      <c r="P24" s="33">
        <v>159</v>
      </c>
      <c r="Q24" s="33">
        <v>105</v>
      </c>
      <c r="R24" s="33">
        <f t="shared" si="8"/>
        <v>195</v>
      </c>
      <c r="S24" s="33">
        <v>95</v>
      </c>
      <c r="T24" s="33">
        <v>100</v>
      </c>
      <c r="U24" s="33">
        <f t="shared" si="9"/>
        <v>250</v>
      </c>
      <c r="V24" s="33">
        <v>131</v>
      </c>
      <c r="W24" s="33">
        <v>119</v>
      </c>
      <c r="X24" s="33">
        <f t="shared" si="10"/>
        <v>0</v>
      </c>
      <c r="Y24" s="33" t="s">
        <v>31</v>
      </c>
      <c r="Z24" s="33" t="s">
        <v>31</v>
      </c>
      <c r="AA24" s="33">
        <f t="shared" si="11"/>
        <v>0</v>
      </c>
      <c r="AB24" s="33" t="s">
        <v>31</v>
      </c>
      <c r="AC24" s="33" t="s">
        <v>31</v>
      </c>
      <c r="AD24" s="33">
        <f t="shared" si="12"/>
        <v>0</v>
      </c>
      <c r="AE24" s="33" t="s">
        <v>31</v>
      </c>
      <c r="AF24" s="33" t="s">
        <v>31</v>
      </c>
      <c r="AG24" s="33">
        <f t="shared" si="13"/>
        <v>2</v>
      </c>
      <c r="AH24" s="33">
        <v>1</v>
      </c>
      <c r="AI24" s="33">
        <v>1</v>
      </c>
      <c r="AJ24" s="1"/>
      <c r="AK24" s="1"/>
      <c r="AL24" s="1"/>
      <c r="AM24" s="1"/>
      <c r="AN24" s="1"/>
      <c r="AO24" s="1"/>
      <c r="AP24" s="1"/>
    </row>
    <row r="25" spans="1:42" ht="15" customHeight="1">
      <c r="A25" s="32"/>
      <c r="B25" s="45"/>
      <c r="C25" s="40" t="s">
        <v>35</v>
      </c>
      <c r="D25" s="31">
        <f t="shared" si="4"/>
        <v>0</v>
      </c>
      <c r="E25" s="33" t="s">
        <v>31</v>
      </c>
      <c r="F25" s="33" t="s">
        <v>31</v>
      </c>
      <c r="G25" s="33" t="s">
        <v>31</v>
      </c>
      <c r="H25" s="33" t="s">
        <v>31</v>
      </c>
      <c r="I25" s="33">
        <f t="shared" si="5"/>
        <v>828</v>
      </c>
      <c r="J25" s="33">
        <f t="shared" si="3"/>
        <v>586</v>
      </c>
      <c r="K25" s="33">
        <f t="shared" si="3"/>
        <v>242</v>
      </c>
      <c r="L25" s="33">
        <f t="shared" si="6"/>
        <v>202</v>
      </c>
      <c r="M25" s="33">
        <v>136</v>
      </c>
      <c r="N25" s="33">
        <v>66</v>
      </c>
      <c r="O25" s="33">
        <f t="shared" si="7"/>
        <v>215</v>
      </c>
      <c r="P25" s="33">
        <v>157</v>
      </c>
      <c r="Q25" s="33">
        <v>58</v>
      </c>
      <c r="R25" s="33">
        <f t="shared" si="8"/>
        <v>193</v>
      </c>
      <c r="S25" s="33">
        <v>138</v>
      </c>
      <c r="T25" s="33">
        <v>55</v>
      </c>
      <c r="U25" s="33">
        <f t="shared" si="9"/>
        <v>218</v>
      </c>
      <c r="V25" s="33">
        <v>155</v>
      </c>
      <c r="W25" s="33">
        <v>63</v>
      </c>
      <c r="X25" s="33">
        <f t="shared" si="10"/>
        <v>0</v>
      </c>
      <c r="Y25" s="33" t="s">
        <v>31</v>
      </c>
      <c r="Z25" s="33" t="s">
        <v>31</v>
      </c>
      <c r="AA25" s="33">
        <f t="shared" si="11"/>
        <v>0</v>
      </c>
      <c r="AB25" s="33" t="s">
        <v>31</v>
      </c>
      <c r="AC25" s="33" t="s">
        <v>31</v>
      </c>
      <c r="AD25" s="33">
        <f t="shared" si="12"/>
        <v>0</v>
      </c>
      <c r="AE25" s="33" t="s">
        <v>31</v>
      </c>
      <c r="AF25" s="33" t="s">
        <v>31</v>
      </c>
      <c r="AG25" s="33">
        <f t="shared" si="13"/>
        <v>0</v>
      </c>
      <c r="AH25" s="33" t="s">
        <v>31</v>
      </c>
      <c r="AI25" s="33" t="s">
        <v>31</v>
      </c>
      <c r="AJ25" s="1"/>
      <c r="AK25" s="1"/>
      <c r="AL25" s="1"/>
      <c r="AM25" s="1"/>
      <c r="AN25" s="1"/>
      <c r="AO25" s="1"/>
      <c r="AP25" s="1"/>
    </row>
    <row r="26" spans="1:42" ht="15" customHeight="1">
      <c r="A26" s="32"/>
      <c r="B26" s="45"/>
      <c r="C26" s="40" t="s">
        <v>36</v>
      </c>
      <c r="D26" s="31">
        <f t="shared" si="4"/>
        <v>0</v>
      </c>
      <c r="E26" s="33" t="s">
        <v>31</v>
      </c>
      <c r="F26" s="33" t="s">
        <v>31</v>
      </c>
      <c r="G26" s="33" t="s">
        <v>31</v>
      </c>
      <c r="H26" s="33" t="s">
        <v>31</v>
      </c>
      <c r="I26" s="33">
        <f>SUM(L26,O26,R26,U26,X26,AA26,AD26,AG26)</f>
        <v>0</v>
      </c>
      <c r="J26" s="33">
        <f t="shared" si="3"/>
        <v>0</v>
      </c>
      <c r="K26" s="33">
        <f t="shared" si="3"/>
        <v>0</v>
      </c>
      <c r="L26" s="33">
        <f t="shared" si="6"/>
        <v>0</v>
      </c>
      <c r="M26" s="33" t="s">
        <v>31</v>
      </c>
      <c r="N26" s="33" t="s">
        <v>31</v>
      </c>
      <c r="O26" s="33">
        <f t="shared" si="7"/>
        <v>0</v>
      </c>
      <c r="P26" s="33" t="s">
        <v>31</v>
      </c>
      <c r="Q26" s="33" t="s">
        <v>31</v>
      </c>
      <c r="R26" s="33">
        <f t="shared" si="8"/>
        <v>0</v>
      </c>
      <c r="S26" s="33" t="s">
        <v>31</v>
      </c>
      <c r="T26" s="33" t="s">
        <v>31</v>
      </c>
      <c r="U26" s="33">
        <f t="shared" si="9"/>
        <v>0</v>
      </c>
      <c r="V26" s="33" t="s">
        <v>31</v>
      </c>
      <c r="W26" s="33" t="s">
        <v>31</v>
      </c>
      <c r="X26" s="33">
        <f t="shared" si="10"/>
        <v>0</v>
      </c>
      <c r="Y26" s="33" t="s">
        <v>31</v>
      </c>
      <c r="Z26" s="33" t="s">
        <v>31</v>
      </c>
      <c r="AA26" s="33">
        <f t="shared" si="11"/>
        <v>0</v>
      </c>
      <c r="AB26" s="33" t="s">
        <v>31</v>
      </c>
      <c r="AC26" s="33" t="s">
        <v>31</v>
      </c>
      <c r="AD26" s="33">
        <f t="shared" si="12"/>
        <v>0</v>
      </c>
      <c r="AE26" s="33" t="s">
        <v>31</v>
      </c>
      <c r="AF26" s="33" t="s">
        <v>31</v>
      </c>
      <c r="AG26" s="33">
        <f t="shared" si="13"/>
        <v>0</v>
      </c>
      <c r="AH26" s="33" t="s">
        <v>31</v>
      </c>
      <c r="AI26" s="33" t="s">
        <v>31</v>
      </c>
      <c r="AJ26" s="1"/>
      <c r="AK26" s="1"/>
      <c r="AL26" s="1"/>
      <c r="AM26" s="1"/>
      <c r="AN26" s="1"/>
      <c r="AO26" s="1"/>
      <c r="AP26" s="1"/>
    </row>
    <row r="27" spans="1:42" ht="15" customHeight="1">
      <c r="A27" s="5"/>
      <c r="B27" s="5"/>
      <c r="C27" s="46" t="s">
        <v>37</v>
      </c>
      <c r="D27" s="31">
        <f t="shared" si="4"/>
        <v>0</v>
      </c>
      <c r="E27" s="33" t="s">
        <v>31</v>
      </c>
      <c r="F27" s="33" t="s">
        <v>31</v>
      </c>
      <c r="G27" s="33" t="s">
        <v>31</v>
      </c>
      <c r="H27" s="33" t="s">
        <v>31</v>
      </c>
      <c r="I27" s="33">
        <f t="shared" si="5"/>
        <v>679</v>
      </c>
      <c r="J27" s="33">
        <f t="shared" si="3"/>
        <v>496</v>
      </c>
      <c r="K27" s="33">
        <f t="shared" si="3"/>
        <v>183</v>
      </c>
      <c r="L27" s="33">
        <f t="shared" si="6"/>
        <v>129</v>
      </c>
      <c r="M27" s="47">
        <v>92</v>
      </c>
      <c r="N27" s="47">
        <v>37</v>
      </c>
      <c r="O27" s="33">
        <f t="shared" si="7"/>
        <v>122</v>
      </c>
      <c r="P27" s="47">
        <v>91</v>
      </c>
      <c r="Q27" s="47">
        <v>31</v>
      </c>
      <c r="R27" s="33">
        <f t="shared" si="8"/>
        <v>109</v>
      </c>
      <c r="S27" s="47">
        <v>68</v>
      </c>
      <c r="T27" s="47">
        <v>41</v>
      </c>
      <c r="U27" s="33">
        <f t="shared" si="9"/>
        <v>112</v>
      </c>
      <c r="V27" s="47">
        <v>83</v>
      </c>
      <c r="W27" s="47">
        <v>29</v>
      </c>
      <c r="X27" s="33">
        <f t="shared" si="10"/>
        <v>99</v>
      </c>
      <c r="Y27" s="47">
        <v>81</v>
      </c>
      <c r="Z27" s="47">
        <v>18</v>
      </c>
      <c r="AA27" s="33">
        <f t="shared" si="11"/>
        <v>107</v>
      </c>
      <c r="AB27" s="47">
        <v>80</v>
      </c>
      <c r="AC27" s="47">
        <v>27</v>
      </c>
      <c r="AD27" s="33">
        <f t="shared" si="12"/>
        <v>0</v>
      </c>
      <c r="AE27" s="33" t="s">
        <v>31</v>
      </c>
      <c r="AF27" s="33" t="s">
        <v>31</v>
      </c>
      <c r="AG27" s="33">
        <f t="shared" si="13"/>
        <v>1</v>
      </c>
      <c r="AH27" s="33">
        <v>1</v>
      </c>
      <c r="AI27" s="33" t="s">
        <v>31</v>
      </c>
      <c r="AJ27" s="1"/>
      <c r="AK27" s="1"/>
      <c r="AL27" s="1"/>
      <c r="AM27" s="1"/>
      <c r="AN27" s="1"/>
      <c r="AO27" s="1"/>
      <c r="AP27" s="1"/>
    </row>
    <row r="28" spans="1:42" ht="15" customHeight="1">
      <c r="A28" s="5"/>
      <c r="B28" s="5"/>
      <c r="C28" s="46" t="s">
        <v>38</v>
      </c>
      <c r="D28" s="31">
        <f t="shared" si="4"/>
        <v>0</v>
      </c>
      <c r="E28" s="33" t="s">
        <v>31</v>
      </c>
      <c r="F28" s="33" t="s">
        <v>31</v>
      </c>
      <c r="G28" s="33" t="s">
        <v>31</v>
      </c>
      <c r="H28" s="33" t="s">
        <v>31</v>
      </c>
      <c r="I28" s="33">
        <f t="shared" si="5"/>
        <v>643</v>
      </c>
      <c r="J28" s="33">
        <f t="shared" si="3"/>
        <v>183</v>
      </c>
      <c r="K28" s="33">
        <f t="shared" si="3"/>
        <v>460</v>
      </c>
      <c r="L28" s="33">
        <f t="shared" si="6"/>
        <v>155</v>
      </c>
      <c r="M28" s="47">
        <v>37</v>
      </c>
      <c r="N28" s="47">
        <v>118</v>
      </c>
      <c r="O28" s="33">
        <f t="shared" si="7"/>
        <v>171</v>
      </c>
      <c r="P28" s="47">
        <v>54</v>
      </c>
      <c r="Q28" s="47">
        <v>117</v>
      </c>
      <c r="R28" s="33">
        <f t="shared" si="8"/>
        <v>168</v>
      </c>
      <c r="S28" s="47">
        <v>42</v>
      </c>
      <c r="T28" s="47">
        <v>126</v>
      </c>
      <c r="U28" s="33">
        <f t="shared" si="9"/>
        <v>149</v>
      </c>
      <c r="V28" s="47">
        <v>50</v>
      </c>
      <c r="W28" s="47">
        <v>99</v>
      </c>
      <c r="X28" s="33">
        <f t="shared" si="10"/>
        <v>0</v>
      </c>
      <c r="Y28" s="33" t="s">
        <v>31</v>
      </c>
      <c r="Z28" s="33" t="s">
        <v>31</v>
      </c>
      <c r="AA28" s="33">
        <f t="shared" si="11"/>
        <v>0</v>
      </c>
      <c r="AB28" s="33" t="s">
        <v>31</v>
      </c>
      <c r="AC28" s="33" t="s">
        <v>31</v>
      </c>
      <c r="AD28" s="33">
        <f t="shared" si="12"/>
        <v>0</v>
      </c>
      <c r="AE28" s="33" t="s">
        <v>31</v>
      </c>
      <c r="AF28" s="33" t="s">
        <v>31</v>
      </c>
      <c r="AG28" s="33">
        <f t="shared" si="13"/>
        <v>0</v>
      </c>
      <c r="AH28" s="33" t="s">
        <v>31</v>
      </c>
      <c r="AI28" s="33" t="s">
        <v>31</v>
      </c>
      <c r="AJ28" s="1"/>
      <c r="AK28" s="1"/>
      <c r="AL28" s="1"/>
      <c r="AM28" s="1"/>
      <c r="AN28" s="1"/>
      <c r="AO28" s="1"/>
      <c r="AP28" s="1"/>
    </row>
    <row r="29" spans="1:42" ht="15" customHeight="1">
      <c r="A29" s="32"/>
      <c r="B29" s="45"/>
      <c r="C29" s="40" t="s">
        <v>39</v>
      </c>
      <c r="D29" s="31">
        <f t="shared" si="4"/>
        <v>8</v>
      </c>
      <c r="E29" s="33">
        <v>7</v>
      </c>
      <c r="F29" s="33">
        <v>1</v>
      </c>
      <c r="G29" s="33" t="s">
        <v>31</v>
      </c>
      <c r="H29" s="33" t="s">
        <v>31</v>
      </c>
      <c r="I29" s="33">
        <f t="shared" si="5"/>
        <v>498</v>
      </c>
      <c r="J29" s="33">
        <f t="shared" si="3"/>
        <v>268</v>
      </c>
      <c r="K29" s="33">
        <f t="shared" si="3"/>
        <v>230</v>
      </c>
      <c r="L29" s="33">
        <f t="shared" si="6"/>
        <v>99</v>
      </c>
      <c r="M29" s="33">
        <v>58</v>
      </c>
      <c r="N29" s="33">
        <v>41</v>
      </c>
      <c r="O29" s="33">
        <f t="shared" si="7"/>
        <v>95</v>
      </c>
      <c r="P29" s="33">
        <v>51</v>
      </c>
      <c r="Q29" s="33">
        <v>44</v>
      </c>
      <c r="R29" s="33">
        <f t="shared" si="8"/>
        <v>99</v>
      </c>
      <c r="S29" s="33">
        <v>48</v>
      </c>
      <c r="T29" s="33">
        <v>51</v>
      </c>
      <c r="U29" s="33">
        <f t="shared" si="9"/>
        <v>95</v>
      </c>
      <c r="V29" s="33">
        <v>54</v>
      </c>
      <c r="W29" s="33">
        <v>41</v>
      </c>
      <c r="X29" s="33">
        <f t="shared" si="10"/>
        <v>52</v>
      </c>
      <c r="Y29" s="33">
        <v>26</v>
      </c>
      <c r="Z29" s="33">
        <v>26</v>
      </c>
      <c r="AA29" s="33">
        <f t="shared" si="11"/>
        <v>53</v>
      </c>
      <c r="AB29" s="33">
        <v>29</v>
      </c>
      <c r="AC29" s="33">
        <v>24</v>
      </c>
      <c r="AD29" s="33">
        <f t="shared" si="12"/>
        <v>0</v>
      </c>
      <c r="AE29" s="33" t="s">
        <v>31</v>
      </c>
      <c r="AF29" s="33" t="s">
        <v>31</v>
      </c>
      <c r="AG29" s="33">
        <f t="shared" si="13"/>
        <v>5</v>
      </c>
      <c r="AH29" s="33">
        <v>2</v>
      </c>
      <c r="AI29" s="33">
        <v>3</v>
      </c>
      <c r="AJ29" s="1"/>
      <c r="AK29" s="1"/>
      <c r="AL29" s="1"/>
      <c r="AM29" s="1"/>
      <c r="AN29" s="1"/>
      <c r="AO29" s="1"/>
      <c r="AP29" s="1"/>
    </row>
    <row r="30" spans="1:42" ht="15" customHeight="1">
      <c r="A30" s="32"/>
      <c r="B30" s="45"/>
      <c r="C30" s="40" t="s">
        <v>40</v>
      </c>
      <c r="D30" s="31">
        <f t="shared" si="4"/>
        <v>1</v>
      </c>
      <c r="E30" s="33">
        <v>1</v>
      </c>
      <c r="F30" s="33" t="s">
        <v>31</v>
      </c>
      <c r="G30" s="33" t="s">
        <v>31</v>
      </c>
      <c r="H30" s="33" t="s">
        <v>31</v>
      </c>
      <c r="I30" s="33">
        <f t="shared" si="5"/>
        <v>2447</v>
      </c>
      <c r="J30" s="33">
        <f t="shared" si="3"/>
        <v>2099</v>
      </c>
      <c r="K30" s="33">
        <f t="shared" si="3"/>
        <v>348</v>
      </c>
      <c r="L30" s="33">
        <f t="shared" si="6"/>
        <v>539</v>
      </c>
      <c r="M30" s="33">
        <v>454</v>
      </c>
      <c r="N30" s="33">
        <v>85</v>
      </c>
      <c r="O30" s="33">
        <f t="shared" si="7"/>
        <v>540</v>
      </c>
      <c r="P30" s="33">
        <v>448</v>
      </c>
      <c r="Q30" s="33">
        <v>92</v>
      </c>
      <c r="R30" s="33">
        <f t="shared" si="8"/>
        <v>594</v>
      </c>
      <c r="S30" s="33">
        <v>521</v>
      </c>
      <c r="T30" s="33">
        <v>73</v>
      </c>
      <c r="U30" s="33">
        <f t="shared" si="9"/>
        <v>770</v>
      </c>
      <c r="V30" s="33">
        <v>673</v>
      </c>
      <c r="W30" s="33">
        <v>97</v>
      </c>
      <c r="X30" s="33">
        <f t="shared" si="10"/>
        <v>0</v>
      </c>
      <c r="Y30" s="33" t="s">
        <v>31</v>
      </c>
      <c r="Z30" s="33" t="s">
        <v>31</v>
      </c>
      <c r="AA30" s="33">
        <f t="shared" si="11"/>
        <v>0</v>
      </c>
      <c r="AB30" s="33" t="s">
        <v>31</v>
      </c>
      <c r="AC30" s="33" t="s">
        <v>31</v>
      </c>
      <c r="AD30" s="33">
        <f t="shared" si="12"/>
        <v>0</v>
      </c>
      <c r="AE30" s="33" t="s">
        <v>31</v>
      </c>
      <c r="AF30" s="33" t="s">
        <v>31</v>
      </c>
      <c r="AG30" s="33">
        <f t="shared" si="13"/>
        <v>4</v>
      </c>
      <c r="AH30" s="33">
        <v>3</v>
      </c>
      <c r="AI30" s="33">
        <v>1</v>
      </c>
      <c r="AJ30" s="1"/>
      <c r="AK30" s="1"/>
      <c r="AL30" s="1"/>
      <c r="AM30" s="1"/>
      <c r="AN30" s="1"/>
      <c r="AO30" s="1"/>
      <c r="AP30" s="1"/>
    </row>
    <row r="31" spans="1:42" ht="15" customHeight="1">
      <c r="A31" s="32"/>
      <c r="B31" s="45"/>
      <c r="C31" s="40" t="s">
        <v>41</v>
      </c>
      <c r="D31" s="31">
        <f t="shared" si="4"/>
        <v>0</v>
      </c>
      <c r="E31" s="33" t="s">
        <v>31</v>
      </c>
      <c r="F31" s="33" t="s">
        <v>31</v>
      </c>
      <c r="G31" s="33" t="s">
        <v>31</v>
      </c>
      <c r="H31" s="33" t="s">
        <v>31</v>
      </c>
      <c r="I31" s="33">
        <f t="shared" si="5"/>
        <v>100</v>
      </c>
      <c r="J31" s="33">
        <f t="shared" si="3"/>
        <v>51</v>
      </c>
      <c r="K31" s="33">
        <f t="shared" si="3"/>
        <v>49</v>
      </c>
      <c r="L31" s="33">
        <f t="shared" si="6"/>
        <v>0</v>
      </c>
      <c r="M31" s="33" t="s">
        <v>31</v>
      </c>
      <c r="N31" s="33" t="s">
        <v>31</v>
      </c>
      <c r="O31" s="33">
        <f t="shared" si="7"/>
        <v>0</v>
      </c>
      <c r="P31" s="33" t="s">
        <v>31</v>
      </c>
      <c r="Q31" s="33" t="s">
        <v>31</v>
      </c>
      <c r="R31" s="33">
        <f t="shared" si="8"/>
        <v>0</v>
      </c>
      <c r="S31" s="33" t="s">
        <v>31</v>
      </c>
      <c r="T31" s="33" t="s">
        <v>31</v>
      </c>
      <c r="U31" s="33">
        <f t="shared" si="9"/>
        <v>0</v>
      </c>
      <c r="V31" s="33" t="s">
        <v>31</v>
      </c>
      <c r="W31" s="33" t="s">
        <v>31</v>
      </c>
      <c r="X31" s="33">
        <f t="shared" si="10"/>
        <v>0</v>
      </c>
      <c r="Y31" s="33" t="s">
        <v>31</v>
      </c>
      <c r="Z31" s="33" t="s">
        <v>31</v>
      </c>
      <c r="AA31" s="33">
        <f t="shared" si="11"/>
        <v>0</v>
      </c>
      <c r="AB31" s="33" t="s">
        <v>31</v>
      </c>
      <c r="AC31" s="33" t="s">
        <v>31</v>
      </c>
      <c r="AD31" s="33">
        <f t="shared" si="12"/>
        <v>96</v>
      </c>
      <c r="AE31" s="33">
        <v>49</v>
      </c>
      <c r="AF31" s="33">
        <v>47</v>
      </c>
      <c r="AG31" s="33">
        <f t="shared" si="13"/>
        <v>4</v>
      </c>
      <c r="AH31" s="33">
        <v>2</v>
      </c>
      <c r="AI31" s="33">
        <v>2</v>
      </c>
      <c r="AJ31" s="1"/>
      <c r="AK31" s="1"/>
      <c r="AL31" s="1"/>
      <c r="AM31" s="1"/>
      <c r="AN31" s="1"/>
      <c r="AO31" s="1"/>
      <c r="AP31" s="1"/>
    </row>
    <row r="32" spans="1:42" ht="15" customHeight="1">
      <c r="A32" s="32"/>
      <c r="B32" s="45"/>
      <c r="C32" s="40" t="s">
        <v>42</v>
      </c>
      <c r="D32" s="31">
        <f t="shared" si="4"/>
        <v>17</v>
      </c>
      <c r="E32" s="33">
        <v>12</v>
      </c>
      <c r="F32" s="33">
        <v>5</v>
      </c>
      <c r="G32" s="33" t="s">
        <v>31</v>
      </c>
      <c r="H32" s="33" t="s">
        <v>31</v>
      </c>
      <c r="I32" s="33">
        <f t="shared" si="5"/>
        <v>341</v>
      </c>
      <c r="J32" s="33">
        <f t="shared" si="3"/>
        <v>158</v>
      </c>
      <c r="K32" s="33">
        <f t="shared" si="3"/>
        <v>183</v>
      </c>
      <c r="L32" s="33">
        <f t="shared" si="6"/>
        <v>0</v>
      </c>
      <c r="M32" s="33" t="s">
        <v>31</v>
      </c>
      <c r="N32" s="33" t="s">
        <v>31</v>
      </c>
      <c r="O32" s="33">
        <f t="shared" si="7"/>
        <v>0</v>
      </c>
      <c r="P32" s="33" t="s">
        <v>31</v>
      </c>
      <c r="Q32" s="33" t="s">
        <v>31</v>
      </c>
      <c r="R32" s="33">
        <f t="shared" si="8"/>
        <v>0</v>
      </c>
      <c r="S32" s="33" t="s">
        <v>31</v>
      </c>
      <c r="T32" s="33" t="s">
        <v>31</v>
      </c>
      <c r="U32" s="33">
        <f t="shared" si="9"/>
        <v>0</v>
      </c>
      <c r="V32" s="33" t="s">
        <v>31</v>
      </c>
      <c r="W32" s="33" t="s">
        <v>31</v>
      </c>
      <c r="X32" s="33">
        <f t="shared" si="10"/>
        <v>0</v>
      </c>
      <c r="Y32" s="33" t="s">
        <v>31</v>
      </c>
      <c r="Z32" s="33" t="s">
        <v>31</v>
      </c>
      <c r="AA32" s="33">
        <f t="shared" si="11"/>
        <v>0</v>
      </c>
      <c r="AB32" s="33" t="s">
        <v>31</v>
      </c>
      <c r="AC32" s="33" t="s">
        <v>31</v>
      </c>
      <c r="AD32" s="33">
        <f t="shared" si="12"/>
        <v>276</v>
      </c>
      <c r="AE32" s="33">
        <v>133</v>
      </c>
      <c r="AF32" s="33">
        <v>143</v>
      </c>
      <c r="AG32" s="33">
        <f t="shared" si="13"/>
        <v>65</v>
      </c>
      <c r="AH32" s="33">
        <v>25</v>
      </c>
      <c r="AI32" s="33">
        <v>40</v>
      </c>
      <c r="AJ32" s="1"/>
      <c r="AK32" s="1"/>
      <c r="AL32" s="1"/>
      <c r="AM32" s="1"/>
      <c r="AN32" s="1"/>
      <c r="AO32" s="1"/>
      <c r="AP32" s="1"/>
    </row>
    <row r="33" spans="1:42" ht="15" customHeight="1">
      <c r="A33" s="32"/>
      <c r="B33" s="45"/>
      <c r="C33" s="40" t="s">
        <v>43</v>
      </c>
      <c r="D33" s="31">
        <f t="shared" si="4"/>
        <v>220</v>
      </c>
      <c r="E33" s="33">
        <v>205</v>
      </c>
      <c r="F33" s="33">
        <v>15</v>
      </c>
      <c r="G33" s="33" t="s">
        <v>31</v>
      </c>
      <c r="H33" s="33" t="s">
        <v>31</v>
      </c>
      <c r="I33" s="33">
        <f>SUM(L33,O33,R33,U33,X33,AA33,AD33,AG33)</f>
        <v>1086</v>
      </c>
      <c r="J33" s="33">
        <f t="shared" si="3"/>
        <v>919</v>
      </c>
      <c r="K33" s="33">
        <f t="shared" si="3"/>
        <v>167</v>
      </c>
      <c r="L33" s="33">
        <f t="shared" si="6"/>
        <v>0</v>
      </c>
      <c r="M33" s="33" t="s">
        <v>31</v>
      </c>
      <c r="N33" s="33" t="s">
        <v>31</v>
      </c>
      <c r="O33" s="33">
        <f t="shared" si="7"/>
        <v>0</v>
      </c>
      <c r="P33" s="33" t="s">
        <v>31</v>
      </c>
      <c r="Q33" s="33" t="s">
        <v>31</v>
      </c>
      <c r="R33" s="33">
        <f t="shared" si="8"/>
        <v>0</v>
      </c>
      <c r="S33" s="33" t="s">
        <v>31</v>
      </c>
      <c r="T33" s="33" t="s">
        <v>31</v>
      </c>
      <c r="U33" s="33">
        <f t="shared" si="9"/>
        <v>0</v>
      </c>
      <c r="V33" s="33" t="s">
        <v>31</v>
      </c>
      <c r="W33" s="33" t="s">
        <v>31</v>
      </c>
      <c r="X33" s="33">
        <f t="shared" si="10"/>
        <v>0</v>
      </c>
      <c r="Y33" s="33" t="s">
        <v>31</v>
      </c>
      <c r="Z33" s="33" t="s">
        <v>31</v>
      </c>
      <c r="AA33" s="33">
        <f t="shared" si="11"/>
        <v>0</v>
      </c>
      <c r="AB33" s="33" t="s">
        <v>31</v>
      </c>
      <c r="AC33" s="33" t="s">
        <v>31</v>
      </c>
      <c r="AD33" s="33">
        <f t="shared" si="12"/>
        <v>1081</v>
      </c>
      <c r="AE33" s="33">
        <v>915</v>
      </c>
      <c r="AF33" s="33">
        <v>166</v>
      </c>
      <c r="AG33" s="33">
        <f t="shared" si="13"/>
        <v>5</v>
      </c>
      <c r="AH33" s="33">
        <v>4</v>
      </c>
      <c r="AI33" s="33">
        <v>1</v>
      </c>
      <c r="AJ33" s="1"/>
      <c r="AK33" s="1"/>
      <c r="AL33" s="1"/>
      <c r="AM33" s="1"/>
      <c r="AN33" s="1"/>
      <c r="AO33" s="1"/>
      <c r="AP33" s="1"/>
    </row>
    <row r="34" spans="1:42" ht="15" customHeight="1">
      <c r="A34" s="32"/>
      <c r="B34" s="45"/>
      <c r="C34" s="40" t="s">
        <v>44</v>
      </c>
      <c r="D34" s="31">
        <f t="shared" si="4"/>
        <v>265</v>
      </c>
      <c r="E34" s="33">
        <v>216</v>
      </c>
      <c r="F34" s="33">
        <v>49</v>
      </c>
      <c r="G34" s="33" t="s">
        <v>31</v>
      </c>
      <c r="H34" s="33" t="s">
        <v>31</v>
      </c>
      <c r="I34" s="33">
        <f t="shared" si="5"/>
        <v>0</v>
      </c>
      <c r="J34" s="33">
        <f t="shared" si="3"/>
        <v>0</v>
      </c>
      <c r="K34" s="33">
        <f t="shared" si="3"/>
        <v>0</v>
      </c>
      <c r="L34" s="33">
        <f t="shared" si="6"/>
        <v>0</v>
      </c>
      <c r="M34" s="33" t="s">
        <v>31</v>
      </c>
      <c r="N34" s="33" t="s">
        <v>31</v>
      </c>
      <c r="O34" s="33">
        <f t="shared" si="7"/>
        <v>0</v>
      </c>
      <c r="P34" s="33" t="s">
        <v>31</v>
      </c>
      <c r="Q34" s="33" t="s">
        <v>31</v>
      </c>
      <c r="R34" s="33">
        <f t="shared" si="8"/>
        <v>0</v>
      </c>
      <c r="S34" s="33" t="s">
        <v>31</v>
      </c>
      <c r="T34" s="33" t="s">
        <v>31</v>
      </c>
      <c r="U34" s="33">
        <f t="shared" si="9"/>
        <v>0</v>
      </c>
      <c r="V34" s="33" t="s">
        <v>31</v>
      </c>
      <c r="W34" s="33" t="s">
        <v>31</v>
      </c>
      <c r="X34" s="33">
        <f t="shared" si="10"/>
        <v>0</v>
      </c>
      <c r="Y34" s="33" t="s">
        <v>31</v>
      </c>
      <c r="Z34" s="33" t="s">
        <v>31</v>
      </c>
      <c r="AA34" s="33">
        <f t="shared" si="11"/>
        <v>0</v>
      </c>
      <c r="AB34" s="33" t="s">
        <v>31</v>
      </c>
      <c r="AC34" s="33" t="s">
        <v>31</v>
      </c>
      <c r="AD34" s="33">
        <f t="shared" si="12"/>
        <v>0</v>
      </c>
      <c r="AE34" s="33" t="s">
        <v>31</v>
      </c>
      <c r="AF34" s="33" t="s">
        <v>31</v>
      </c>
      <c r="AG34" s="33">
        <f t="shared" si="13"/>
        <v>0</v>
      </c>
      <c r="AH34" s="33" t="s">
        <v>31</v>
      </c>
      <c r="AI34" s="33" t="s">
        <v>31</v>
      </c>
      <c r="AJ34" s="1"/>
      <c r="AK34" s="1"/>
      <c r="AL34" s="1"/>
      <c r="AM34" s="1"/>
      <c r="AN34" s="1"/>
      <c r="AO34" s="1"/>
      <c r="AP34" s="1"/>
    </row>
    <row r="35" spans="1:42" ht="15" customHeight="1">
      <c r="A35" s="32"/>
      <c r="B35" s="45"/>
      <c r="C35" s="40" t="s">
        <v>45</v>
      </c>
      <c r="D35" s="31">
        <f t="shared" si="4"/>
        <v>0</v>
      </c>
      <c r="E35" s="33" t="s">
        <v>31</v>
      </c>
      <c r="F35" s="33" t="s">
        <v>31</v>
      </c>
      <c r="G35" s="33" t="s">
        <v>31</v>
      </c>
      <c r="H35" s="33" t="s">
        <v>31</v>
      </c>
      <c r="I35" s="33">
        <f t="shared" si="5"/>
        <v>368</v>
      </c>
      <c r="J35" s="33">
        <f t="shared" si="3"/>
        <v>255</v>
      </c>
      <c r="K35" s="33">
        <f t="shared" si="3"/>
        <v>113</v>
      </c>
      <c r="L35" s="33">
        <f t="shared" si="6"/>
        <v>0</v>
      </c>
      <c r="M35" s="33" t="s">
        <v>31</v>
      </c>
      <c r="N35" s="33" t="s">
        <v>31</v>
      </c>
      <c r="O35" s="33">
        <f t="shared" si="7"/>
        <v>0</v>
      </c>
      <c r="P35" s="33" t="s">
        <v>31</v>
      </c>
      <c r="Q35" s="33" t="s">
        <v>31</v>
      </c>
      <c r="R35" s="33">
        <f t="shared" si="8"/>
        <v>0</v>
      </c>
      <c r="S35" s="33" t="s">
        <v>31</v>
      </c>
      <c r="T35" s="33" t="s">
        <v>31</v>
      </c>
      <c r="U35" s="33">
        <f t="shared" si="9"/>
        <v>0</v>
      </c>
      <c r="V35" s="33" t="s">
        <v>31</v>
      </c>
      <c r="W35" s="33" t="s">
        <v>31</v>
      </c>
      <c r="X35" s="33">
        <f t="shared" si="10"/>
        <v>0</v>
      </c>
      <c r="Y35" s="33" t="s">
        <v>31</v>
      </c>
      <c r="Z35" s="33" t="s">
        <v>31</v>
      </c>
      <c r="AA35" s="33">
        <f t="shared" si="11"/>
        <v>0</v>
      </c>
      <c r="AB35" s="33" t="s">
        <v>31</v>
      </c>
      <c r="AC35" s="33" t="s">
        <v>31</v>
      </c>
      <c r="AD35" s="33">
        <f t="shared" si="12"/>
        <v>358</v>
      </c>
      <c r="AE35" s="33">
        <v>249</v>
      </c>
      <c r="AF35" s="33">
        <v>109</v>
      </c>
      <c r="AG35" s="33">
        <f t="shared" si="13"/>
        <v>10</v>
      </c>
      <c r="AH35" s="33">
        <v>6</v>
      </c>
      <c r="AI35" s="33">
        <v>4</v>
      </c>
      <c r="AJ35" s="1"/>
      <c r="AK35" s="1"/>
      <c r="AL35" s="1"/>
      <c r="AM35" s="1"/>
      <c r="AN35" s="1"/>
      <c r="AO35" s="1"/>
      <c r="AP35" s="1"/>
    </row>
    <row r="36" spans="1:42" ht="15" customHeight="1">
      <c r="A36" s="32"/>
      <c r="B36" s="45"/>
      <c r="C36" s="40" t="s">
        <v>46</v>
      </c>
      <c r="D36" s="31">
        <f t="shared" si="4"/>
        <v>0</v>
      </c>
      <c r="E36" s="33" t="s">
        <v>31</v>
      </c>
      <c r="F36" s="33" t="s">
        <v>31</v>
      </c>
      <c r="G36" s="33" t="s">
        <v>31</v>
      </c>
      <c r="H36" s="33" t="s">
        <v>31</v>
      </c>
      <c r="I36" s="33">
        <f t="shared" si="5"/>
        <v>74</v>
      </c>
      <c r="J36" s="33">
        <f t="shared" si="3"/>
        <v>27</v>
      </c>
      <c r="K36" s="33">
        <f t="shared" si="3"/>
        <v>47</v>
      </c>
      <c r="L36" s="33">
        <f t="shared" si="6"/>
        <v>0</v>
      </c>
      <c r="M36" s="33" t="s">
        <v>31</v>
      </c>
      <c r="N36" s="33" t="s">
        <v>31</v>
      </c>
      <c r="O36" s="33">
        <f t="shared" si="7"/>
        <v>0</v>
      </c>
      <c r="P36" s="33" t="s">
        <v>31</v>
      </c>
      <c r="Q36" s="33" t="s">
        <v>31</v>
      </c>
      <c r="R36" s="33">
        <f t="shared" si="8"/>
        <v>0</v>
      </c>
      <c r="S36" s="33" t="s">
        <v>31</v>
      </c>
      <c r="T36" s="33" t="s">
        <v>31</v>
      </c>
      <c r="U36" s="33">
        <f t="shared" si="9"/>
        <v>0</v>
      </c>
      <c r="V36" s="33" t="s">
        <v>31</v>
      </c>
      <c r="W36" s="33" t="s">
        <v>31</v>
      </c>
      <c r="X36" s="33">
        <f t="shared" si="10"/>
        <v>0</v>
      </c>
      <c r="Y36" s="33" t="s">
        <v>31</v>
      </c>
      <c r="Z36" s="33" t="s">
        <v>31</v>
      </c>
      <c r="AA36" s="33">
        <f t="shared" si="11"/>
        <v>0</v>
      </c>
      <c r="AB36" s="33" t="s">
        <v>31</v>
      </c>
      <c r="AC36" s="33" t="s">
        <v>31</v>
      </c>
      <c r="AD36" s="33">
        <f t="shared" si="12"/>
        <v>74</v>
      </c>
      <c r="AE36" s="33">
        <v>27</v>
      </c>
      <c r="AF36" s="33">
        <v>47</v>
      </c>
      <c r="AG36" s="33">
        <f t="shared" si="13"/>
        <v>0</v>
      </c>
      <c r="AH36" s="33" t="s">
        <v>31</v>
      </c>
      <c r="AI36" s="33" t="s">
        <v>31</v>
      </c>
      <c r="AJ36" s="1"/>
      <c r="AK36" s="1"/>
      <c r="AL36" s="1"/>
      <c r="AM36" s="1"/>
      <c r="AN36" s="1"/>
      <c r="AO36" s="1"/>
      <c r="AP36" s="1"/>
    </row>
    <row r="37" spans="1:42" ht="15" customHeight="1">
      <c r="A37" s="32"/>
      <c r="B37" s="45"/>
      <c r="C37" s="40" t="s">
        <v>47</v>
      </c>
      <c r="D37" s="31">
        <f t="shared" si="4"/>
        <v>0</v>
      </c>
      <c r="E37" s="33" t="s">
        <v>31</v>
      </c>
      <c r="F37" s="33" t="s">
        <v>31</v>
      </c>
      <c r="G37" s="33" t="s">
        <v>31</v>
      </c>
      <c r="H37" s="33" t="s">
        <v>31</v>
      </c>
      <c r="I37" s="33">
        <f t="shared" si="5"/>
        <v>121</v>
      </c>
      <c r="J37" s="33">
        <f t="shared" si="5"/>
        <v>85</v>
      </c>
      <c r="K37" s="33">
        <f t="shared" si="5"/>
        <v>36</v>
      </c>
      <c r="L37" s="33">
        <f t="shared" si="6"/>
        <v>0</v>
      </c>
      <c r="M37" s="33" t="s">
        <v>31</v>
      </c>
      <c r="N37" s="33" t="s">
        <v>31</v>
      </c>
      <c r="O37" s="33">
        <f t="shared" si="7"/>
        <v>0</v>
      </c>
      <c r="P37" s="33" t="s">
        <v>31</v>
      </c>
      <c r="Q37" s="33" t="s">
        <v>31</v>
      </c>
      <c r="R37" s="33">
        <f t="shared" si="8"/>
        <v>0</v>
      </c>
      <c r="S37" s="33" t="s">
        <v>31</v>
      </c>
      <c r="T37" s="33" t="s">
        <v>31</v>
      </c>
      <c r="U37" s="33">
        <f t="shared" si="9"/>
        <v>0</v>
      </c>
      <c r="V37" s="33" t="s">
        <v>31</v>
      </c>
      <c r="W37" s="33" t="s">
        <v>31</v>
      </c>
      <c r="X37" s="33">
        <f t="shared" si="10"/>
        <v>0</v>
      </c>
      <c r="Y37" s="33" t="s">
        <v>31</v>
      </c>
      <c r="Z37" s="33" t="s">
        <v>31</v>
      </c>
      <c r="AA37" s="33">
        <f t="shared" si="11"/>
        <v>0</v>
      </c>
      <c r="AB37" s="33" t="s">
        <v>31</v>
      </c>
      <c r="AC37" s="33" t="s">
        <v>31</v>
      </c>
      <c r="AD37" s="33">
        <f t="shared" si="12"/>
        <v>118</v>
      </c>
      <c r="AE37" s="33">
        <v>83</v>
      </c>
      <c r="AF37" s="33">
        <v>35</v>
      </c>
      <c r="AG37" s="33">
        <f t="shared" si="13"/>
        <v>3</v>
      </c>
      <c r="AH37" s="33">
        <v>2</v>
      </c>
      <c r="AI37" s="33">
        <v>1</v>
      </c>
      <c r="AJ37" s="1"/>
      <c r="AK37" s="1"/>
      <c r="AL37" s="1"/>
      <c r="AM37" s="1"/>
      <c r="AN37" s="1"/>
      <c r="AO37" s="1"/>
      <c r="AP37" s="1"/>
    </row>
    <row r="38" spans="1:42" ht="15" customHeight="1">
      <c r="A38" s="32"/>
      <c r="B38" s="45"/>
      <c r="C38" s="40" t="s">
        <v>48</v>
      </c>
      <c r="D38" s="31">
        <f t="shared" si="4"/>
        <v>13</v>
      </c>
      <c r="E38" s="33">
        <v>8</v>
      </c>
      <c r="F38" s="33">
        <v>5</v>
      </c>
      <c r="G38" s="33" t="s">
        <v>31</v>
      </c>
      <c r="H38" s="33" t="s">
        <v>31</v>
      </c>
      <c r="I38" s="33">
        <f t="shared" si="5"/>
        <v>66</v>
      </c>
      <c r="J38" s="33">
        <f t="shared" si="5"/>
        <v>47</v>
      </c>
      <c r="K38" s="33">
        <f t="shared" si="5"/>
        <v>19</v>
      </c>
      <c r="L38" s="33">
        <f t="shared" si="6"/>
        <v>0</v>
      </c>
      <c r="M38" s="33" t="s">
        <v>31</v>
      </c>
      <c r="N38" s="33" t="s">
        <v>31</v>
      </c>
      <c r="O38" s="33">
        <f t="shared" si="7"/>
        <v>0</v>
      </c>
      <c r="P38" s="33" t="s">
        <v>31</v>
      </c>
      <c r="Q38" s="33" t="s">
        <v>31</v>
      </c>
      <c r="R38" s="33">
        <f t="shared" si="8"/>
        <v>0</v>
      </c>
      <c r="S38" s="33" t="s">
        <v>31</v>
      </c>
      <c r="T38" s="33" t="s">
        <v>31</v>
      </c>
      <c r="U38" s="33">
        <f t="shared" si="9"/>
        <v>0</v>
      </c>
      <c r="V38" s="33" t="s">
        <v>31</v>
      </c>
      <c r="W38" s="33" t="s">
        <v>31</v>
      </c>
      <c r="X38" s="33">
        <f t="shared" si="10"/>
        <v>0</v>
      </c>
      <c r="Y38" s="33" t="s">
        <v>31</v>
      </c>
      <c r="Z38" s="33" t="s">
        <v>31</v>
      </c>
      <c r="AA38" s="33">
        <f t="shared" si="11"/>
        <v>0</v>
      </c>
      <c r="AB38" s="33" t="s">
        <v>31</v>
      </c>
      <c r="AC38" s="33" t="s">
        <v>31</v>
      </c>
      <c r="AD38" s="33">
        <f t="shared" si="12"/>
        <v>66</v>
      </c>
      <c r="AE38" s="33">
        <v>47</v>
      </c>
      <c r="AF38" s="33">
        <v>19</v>
      </c>
      <c r="AG38" s="33">
        <f t="shared" si="13"/>
        <v>0</v>
      </c>
      <c r="AH38" s="33" t="s">
        <v>31</v>
      </c>
      <c r="AI38" s="33" t="s">
        <v>31</v>
      </c>
      <c r="AJ38" s="1"/>
      <c r="AK38" s="1"/>
      <c r="AL38" s="1"/>
      <c r="AM38" s="1"/>
      <c r="AN38" s="1"/>
      <c r="AO38" s="1"/>
      <c r="AP38" s="1"/>
    </row>
    <row r="39" spans="1:42" ht="15" customHeight="1">
      <c r="A39" s="32"/>
      <c r="B39" s="45"/>
      <c r="C39" s="40" t="s">
        <v>49</v>
      </c>
      <c r="D39" s="31">
        <f t="shared" si="4"/>
        <v>110</v>
      </c>
      <c r="E39" s="33">
        <v>96</v>
      </c>
      <c r="F39" s="33">
        <v>14</v>
      </c>
      <c r="G39" s="33" t="s">
        <v>31</v>
      </c>
      <c r="H39" s="33" t="s">
        <v>31</v>
      </c>
      <c r="I39" s="33">
        <f t="shared" si="5"/>
        <v>0</v>
      </c>
      <c r="J39" s="33">
        <f t="shared" si="5"/>
        <v>0</v>
      </c>
      <c r="K39" s="33">
        <f t="shared" si="5"/>
        <v>0</v>
      </c>
      <c r="L39" s="33">
        <f t="shared" si="6"/>
        <v>0</v>
      </c>
      <c r="M39" s="33" t="s">
        <v>31</v>
      </c>
      <c r="N39" s="33" t="s">
        <v>31</v>
      </c>
      <c r="O39" s="33">
        <f t="shared" si="7"/>
        <v>0</v>
      </c>
      <c r="P39" s="33" t="s">
        <v>31</v>
      </c>
      <c r="Q39" s="33" t="s">
        <v>31</v>
      </c>
      <c r="R39" s="33">
        <f t="shared" si="8"/>
        <v>0</v>
      </c>
      <c r="S39" s="33" t="s">
        <v>31</v>
      </c>
      <c r="T39" s="33" t="s">
        <v>31</v>
      </c>
      <c r="U39" s="33">
        <f t="shared" si="9"/>
        <v>0</v>
      </c>
      <c r="V39" s="33" t="s">
        <v>31</v>
      </c>
      <c r="W39" s="33" t="s">
        <v>31</v>
      </c>
      <c r="X39" s="33">
        <f t="shared" si="10"/>
        <v>0</v>
      </c>
      <c r="Y39" s="33" t="s">
        <v>31</v>
      </c>
      <c r="Z39" s="33" t="s">
        <v>31</v>
      </c>
      <c r="AA39" s="33">
        <f t="shared" si="11"/>
        <v>0</v>
      </c>
      <c r="AB39" s="33" t="s">
        <v>31</v>
      </c>
      <c r="AC39" s="33" t="s">
        <v>31</v>
      </c>
      <c r="AD39" s="33">
        <f t="shared" si="12"/>
        <v>0</v>
      </c>
      <c r="AE39" s="33" t="s">
        <v>31</v>
      </c>
      <c r="AF39" s="33" t="s">
        <v>31</v>
      </c>
      <c r="AG39" s="33">
        <f t="shared" si="13"/>
        <v>0</v>
      </c>
      <c r="AH39" s="33" t="s">
        <v>31</v>
      </c>
      <c r="AI39" s="33" t="s">
        <v>31</v>
      </c>
      <c r="AJ39" s="1"/>
      <c r="AK39" s="1"/>
      <c r="AL39" s="1"/>
      <c r="AM39" s="1"/>
      <c r="AN39" s="1"/>
      <c r="AO39" s="1"/>
      <c r="AP39" s="1"/>
    </row>
    <row r="40" spans="1:42" ht="15" customHeight="1">
      <c r="A40" s="32"/>
      <c r="B40" s="45"/>
      <c r="C40" s="40" t="s">
        <v>50</v>
      </c>
      <c r="D40" s="31">
        <f t="shared" si="4"/>
        <v>0</v>
      </c>
      <c r="E40" s="33" t="s">
        <v>31</v>
      </c>
      <c r="F40" s="33" t="s">
        <v>31</v>
      </c>
      <c r="G40" s="33" t="s">
        <v>31</v>
      </c>
      <c r="H40" s="33" t="s">
        <v>31</v>
      </c>
      <c r="I40" s="33">
        <f t="shared" si="5"/>
        <v>0</v>
      </c>
      <c r="J40" s="33">
        <f t="shared" si="5"/>
        <v>0</v>
      </c>
      <c r="K40" s="33">
        <f t="shared" si="5"/>
        <v>0</v>
      </c>
      <c r="L40" s="33">
        <f t="shared" si="6"/>
        <v>0</v>
      </c>
      <c r="M40" s="33" t="s">
        <v>31</v>
      </c>
      <c r="N40" s="33" t="s">
        <v>31</v>
      </c>
      <c r="O40" s="33">
        <f t="shared" si="7"/>
        <v>0</v>
      </c>
      <c r="P40" s="33" t="s">
        <v>31</v>
      </c>
      <c r="Q40" s="33" t="s">
        <v>31</v>
      </c>
      <c r="R40" s="33">
        <f t="shared" si="8"/>
        <v>0</v>
      </c>
      <c r="S40" s="33" t="s">
        <v>31</v>
      </c>
      <c r="T40" s="33" t="s">
        <v>31</v>
      </c>
      <c r="U40" s="33">
        <f t="shared" si="9"/>
        <v>0</v>
      </c>
      <c r="V40" s="33" t="s">
        <v>31</v>
      </c>
      <c r="W40" s="33" t="s">
        <v>31</v>
      </c>
      <c r="X40" s="33">
        <f t="shared" si="10"/>
        <v>0</v>
      </c>
      <c r="Y40" s="33" t="s">
        <v>31</v>
      </c>
      <c r="Z40" s="33" t="s">
        <v>31</v>
      </c>
      <c r="AA40" s="33">
        <f t="shared" si="11"/>
        <v>0</v>
      </c>
      <c r="AB40" s="33" t="s">
        <v>31</v>
      </c>
      <c r="AC40" s="33" t="s">
        <v>31</v>
      </c>
      <c r="AD40" s="33">
        <f t="shared" si="12"/>
        <v>0</v>
      </c>
      <c r="AE40" s="33" t="s">
        <v>31</v>
      </c>
      <c r="AF40" s="33" t="s">
        <v>31</v>
      </c>
      <c r="AG40" s="33">
        <f t="shared" si="13"/>
        <v>0</v>
      </c>
      <c r="AH40" s="33" t="s">
        <v>31</v>
      </c>
      <c r="AI40" s="33" t="s">
        <v>31</v>
      </c>
      <c r="AJ40" s="1"/>
      <c r="AK40" s="1"/>
      <c r="AL40" s="1"/>
      <c r="AM40" s="1"/>
      <c r="AN40" s="1"/>
      <c r="AO40" s="1"/>
      <c r="AP40" s="1"/>
    </row>
    <row r="41" spans="1:42" ht="15" customHeight="1">
      <c r="A41" s="32"/>
      <c r="B41" s="45"/>
      <c r="C41" s="40" t="s">
        <v>51</v>
      </c>
      <c r="D41" s="31">
        <f t="shared" si="4"/>
        <v>100</v>
      </c>
      <c r="E41" s="33">
        <v>86</v>
      </c>
      <c r="F41" s="33">
        <v>14</v>
      </c>
      <c r="G41" s="33" t="s">
        <v>31</v>
      </c>
      <c r="H41" s="33" t="s">
        <v>31</v>
      </c>
      <c r="I41" s="33">
        <f t="shared" si="5"/>
        <v>0</v>
      </c>
      <c r="J41" s="33">
        <f t="shared" si="5"/>
        <v>0</v>
      </c>
      <c r="K41" s="33">
        <f t="shared" si="5"/>
        <v>0</v>
      </c>
      <c r="L41" s="33">
        <f t="shared" si="6"/>
        <v>0</v>
      </c>
      <c r="M41" s="33" t="s">
        <v>31</v>
      </c>
      <c r="N41" s="33" t="s">
        <v>31</v>
      </c>
      <c r="O41" s="33">
        <f t="shared" si="7"/>
        <v>0</v>
      </c>
      <c r="P41" s="33" t="s">
        <v>31</v>
      </c>
      <c r="Q41" s="33" t="s">
        <v>31</v>
      </c>
      <c r="R41" s="33">
        <f t="shared" si="8"/>
        <v>0</v>
      </c>
      <c r="S41" s="33" t="s">
        <v>31</v>
      </c>
      <c r="T41" s="33" t="s">
        <v>31</v>
      </c>
      <c r="U41" s="33">
        <f t="shared" si="9"/>
        <v>0</v>
      </c>
      <c r="V41" s="33" t="s">
        <v>31</v>
      </c>
      <c r="W41" s="33" t="s">
        <v>31</v>
      </c>
      <c r="X41" s="33">
        <f t="shared" si="10"/>
        <v>0</v>
      </c>
      <c r="Y41" s="33" t="s">
        <v>31</v>
      </c>
      <c r="Z41" s="33" t="s">
        <v>31</v>
      </c>
      <c r="AA41" s="33">
        <f t="shared" si="11"/>
        <v>0</v>
      </c>
      <c r="AB41" s="33" t="s">
        <v>31</v>
      </c>
      <c r="AC41" s="33" t="s">
        <v>31</v>
      </c>
      <c r="AD41" s="33">
        <f t="shared" si="12"/>
        <v>0</v>
      </c>
      <c r="AE41" s="33" t="s">
        <v>31</v>
      </c>
      <c r="AF41" s="33" t="s">
        <v>31</v>
      </c>
      <c r="AG41" s="33">
        <f t="shared" si="13"/>
        <v>0</v>
      </c>
      <c r="AH41" s="33" t="s">
        <v>31</v>
      </c>
      <c r="AI41" s="33" t="s">
        <v>31</v>
      </c>
      <c r="AJ41" s="1"/>
      <c r="AK41" s="1"/>
      <c r="AL41" s="1"/>
      <c r="AM41" s="1"/>
      <c r="AN41" s="1"/>
      <c r="AO41" s="1"/>
      <c r="AP41" s="1"/>
    </row>
    <row r="42" spans="1:42" ht="15" customHeight="1">
      <c r="A42" s="32"/>
      <c r="B42" s="45"/>
      <c r="C42" s="40" t="s">
        <v>52</v>
      </c>
      <c r="D42" s="31">
        <f>SUM(E42:F42)</f>
        <v>3</v>
      </c>
      <c r="E42" s="33">
        <v>2</v>
      </c>
      <c r="F42" s="33">
        <v>1</v>
      </c>
      <c r="G42" s="33" t="s">
        <v>31</v>
      </c>
      <c r="H42" s="33" t="s">
        <v>31</v>
      </c>
      <c r="I42" s="33">
        <f>SUM(L42,O42,R42,U42,X42,AA42,AD42,AG42)</f>
        <v>0</v>
      </c>
      <c r="J42" s="33">
        <f t="shared" ref="J42:K47" si="14">SUM(M42,P42,S42,V42,Y42,AB42,AE42,AH42)</f>
        <v>0</v>
      </c>
      <c r="K42" s="33">
        <f t="shared" si="14"/>
        <v>0</v>
      </c>
      <c r="L42" s="33">
        <f>SUM(M42:N42)</f>
        <v>0</v>
      </c>
      <c r="M42" s="33" t="s">
        <v>31</v>
      </c>
      <c r="N42" s="33" t="s">
        <v>31</v>
      </c>
      <c r="O42" s="33">
        <f>SUM(P42:Q42)</f>
        <v>0</v>
      </c>
      <c r="P42" s="33" t="s">
        <v>31</v>
      </c>
      <c r="Q42" s="33" t="s">
        <v>31</v>
      </c>
      <c r="R42" s="33">
        <f>SUM(S42:T42)</f>
        <v>0</v>
      </c>
      <c r="S42" s="33" t="s">
        <v>31</v>
      </c>
      <c r="T42" s="33" t="s">
        <v>31</v>
      </c>
      <c r="U42" s="33">
        <f>SUM(V42:W42)</f>
        <v>0</v>
      </c>
      <c r="V42" s="33" t="s">
        <v>31</v>
      </c>
      <c r="W42" s="33" t="s">
        <v>31</v>
      </c>
      <c r="X42" s="33">
        <f>SUM(Y42:Z42)</f>
        <v>0</v>
      </c>
      <c r="Y42" s="33" t="s">
        <v>31</v>
      </c>
      <c r="Z42" s="33" t="s">
        <v>31</v>
      </c>
      <c r="AA42" s="33">
        <f>SUM(AB42:AC42)</f>
        <v>0</v>
      </c>
      <c r="AB42" s="33" t="s">
        <v>31</v>
      </c>
      <c r="AC42" s="33" t="s">
        <v>31</v>
      </c>
      <c r="AD42" s="33">
        <f>SUM(AE42:AF42)</f>
        <v>0</v>
      </c>
      <c r="AE42" s="33" t="s">
        <v>31</v>
      </c>
      <c r="AF42" s="33" t="s">
        <v>31</v>
      </c>
      <c r="AG42" s="33">
        <f>SUM(AH42:AI42)</f>
        <v>0</v>
      </c>
      <c r="AH42" s="33" t="s">
        <v>31</v>
      </c>
      <c r="AI42" s="33" t="s">
        <v>31</v>
      </c>
      <c r="AJ42" s="1"/>
      <c r="AK42" s="1"/>
      <c r="AL42" s="1"/>
      <c r="AM42" s="1"/>
      <c r="AN42" s="1"/>
      <c r="AO42" s="1"/>
      <c r="AP42" s="1"/>
    </row>
    <row r="43" spans="1:42" ht="10.5" customHeight="1">
      <c r="A43" s="32"/>
      <c r="B43" s="45"/>
      <c r="C43" s="48"/>
      <c r="D43" s="31"/>
      <c r="E43" s="49"/>
      <c r="F43" s="49"/>
      <c r="G43" s="49"/>
      <c r="H43" s="49"/>
      <c r="I43" s="33"/>
      <c r="J43" s="33"/>
      <c r="K43" s="33"/>
      <c r="L43" s="33"/>
      <c r="M43" s="49"/>
      <c r="N43" s="49"/>
      <c r="O43" s="33"/>
      <c r="P43" s="49"/>
      <c r="Q43" s="49"/>
      <c r="R43" s="33"/>
      <c r="S43" s="49"/>
      <c r="T43" s="49"/>
      <c r="U43" s="33"/>
      <c r="V43" s="49"/>
      <c r="W43" s="49"/>
      <c r="X43" s="49"/>
      <c r="Y43" s="49"/>
      <c r="Z43" s="49"/>
      <c r="AA43" s="49"/>
      <c r="AB43" s="49"/>
      <c r="AC43" s="49"/>
      <c r="AD43" s="33"/>
      <c r="AE43" s="49"/>
      <c r="AF43" s="49"/>
      <c r="AG43" s="49"/>
      <c r="AH43" s="49"/>
      <c r="AI43" s="49"/>
      <c r="AJ43" s="1"/>
      <c r="AK43" s="1"/>
      <c r="AL43" s="1"/>
      <c r="AM43" s="1"/>
      <c r="AN43" s="1"/>
      <c r="AO43" s="1"/>
      <c r="AP43" s="1"/>
    </row>
    <row r="44" spans="1:42" ht="15" customHeight="1">
      <c r="A44" s="32">
        <v>2</v>
      </c>
      <c r="B44" s="43" t="s">
        <v>53</v>
      </c>
      <c r="C44" s="44"/>
      <c r="D44" s="31">
        <f>SUM(E44:F44)</f>
        <v>93</v>
      </c>
      <c r="E44" s="33">
        <v>74</v>
      </c>
      <c r="F44" s="33">
        <v>19</v>
      </c>
      <c r="G44" s="33">
        <v>35</v>
      </c>
      <c r="H44" s="33">
        <v>0</v>
      </c>
      <c r="I44" s="33">
        <v>2279</v>
      </c>
      <c r="J44" s="33">
        <f>SUM(M44,P44,S44,V44,Y44,AB44,AE44,AH44)</f>
        <v>745</v>
      </c>
      <c r="K44" s="33">
        <f>SUM(N44,Q44,T44,W44,Z44,AC44,AF44,AI44)</f>
        <v>1534</v>
      </c>
      <c r="L44" s="33">
        <f>SUM(M44:N44)</f>
        <v>518</v>
      </c>
      <c r="M44" s="33">
        <v>164</v>
      </c>
      <c r="N44" s="33">
        <v>354</v>
      </c>
      <c r="O44" s="33">
        <f>SUM(P44:Q44)</f>
        <v>545</v>
      </c>
      <c r="P44" s="33">
        <v>199</v>
      </c>
      <c r="Q44" s="33">
        <v>346</v>
      </c>
      <c r="R44" s="33">
        <f>SUM(S44:T44)</f>
        <v>513</v>
      </c>
      <c r="S44" s="33">
        <v>160</v>
      </c>
      <c r="T44" s="33">
        <v>353</v>
      </c>
      <c r="U44" s="33">
        <f>SUM(V44:W44)</f>
        <v>566</v>
      </c>
      <c r="V44" s="33">
        <v>183</v>
      </c>
      <c r="W44" s="33">
        <v>383</v>
      </c>
      <c r="X44" s="33" t="s">
        <v>31</v>
      </c>
      <c r="Y44" s="33" t="s">
        <v>31</v>
      </c>
      <c r="Z44" s="33" t="s">
        <v>31</v>
      </c>
      <c r="AA44" s="33" t="s">
        <v>31</v>
      </c>
      <c r="AB44" s="33" t="s">
        <v>31</v>
      </c>
      <c r="AC44" s="33" t="s">
        <v>31</v>
      </c>
      <c r="AD44" s="33">
        <f>SUM(AE44:AF44)</f>
        <v>137</v>
      </c>
      <c r="AE44" s="33">
        <v>39</v>
      </c>
      <c r="AF44" s="33">
        <v>98</v>
      </c>
      <c r="AG44" s="33" t="s">
        <v>31</v>
      </c>
      <c r="AH44" s="33" t="s">
        <v>31</v>
      </c>
      <c r="AI44" s="33" t="s">
        <v>31</v>
      </c>
      <c r="AJ44" s="1"/>
      <c r="AK44" s="1"/>
      <c r="AL44" s="1"/>
      <c r="AM44" s="1"/>
      <c r="AN44" s="1"/>
      <c r="AO44" s="1"/>
      <c r="AP44" s="1"/>
    </row>
    <row r="45" spans="1:42" ht="12.75" customHeight="1">
      <c r="A45" s="32"/>
      <c r="B45" s="32"/>
      <c r="C45" s="40"/>
      <c r="D45" s="41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1"/>
      <c r="AK45" s="1"/>
      <c r="AL45" s="1"/>
      <c r="AM45" s="1"/>
      <c r="AN45" s="1"/>
      <c r="AO45" s="1"/>
      <c r="AP45" s="1"/>
    </row>
    <row r="46" spans="1:42" ht="15" customHeight="1">
      <c r="A46" s="32">
        <v>3</v>
      </c>
      <c r="B46" s="43" t="s">
        <v>54</v>
      </c>
      <c r="C46" s="44"/>
      <c r="D46" s="31">
        <f>SUM(E46:F46)</f>
        <v>169</v>
      </c>
      <c r="E46" s="33">
        <v>142</v>
      </c>
      <c r="F46" s="33">
        <v>27</v>
      </c>
      <c r="G46" s="33">
        <v>136</v>
      </c>
      <c r="H46" s="33">
        <v>6</v>
      </c>
      <c r="I46" s="33">
        <f>SUM(L46,O46,R46,U46,X46,AA46,AD46,AG46)</f>
        <v>6241</v>
      </c>
      <c r="J46" s="33">
        <f>SUM(M46,P46,S46,V46,Y46,AB46,AE46,AH46)</f>
        <v>3458</v>
      </c>
      <c r="K46" s="33">
        <f>SUM(N46,Q46,T46,W46,Z46,AC46,AF46,AI46)</f>
        <v>2783</v>
      </c>
      <c r="L46" s="33">
        <f>SUM(M46:N46)</f>
        <v>1267</v>
      </c>
      <c r="M46" s="33">
        <v>682</v>
      </c>
      <c r="N46" s="33">
        <v>585</v>
      </c>
      <c r="O46" s="33">
        <f>SUM(P46:Q46)</f>
        <v>1407</v>
      </c>
      <c r="P46" s="33">
        <v>738</v>
      </c>
      <c r="Q46" s="33">
        <v>669</v>
      </c>
      <c r="R46" s="33">
        <f>SUM(S46:T46)</f>
        <v>1612</v>
      </c>
      <c r="S46" s="33">
        <v>866</v>
      </c>
      <c r="T46" s="33">
        <v>746</v>
      </c>
      <c r="U46" s="33">
        <f>SUM(V46:W46)</f>
        <v>1755</v>
      </c>
      <c r="V46" s="33">
        <v>1041</v>
      </c>
      <c r="W46" s="33">
        <v>714</v>
      </c>
      <c r="X46" s="33">
        <f>SUM(Y46:Z46)</f>
        <v>0</v>
      </c>
      <c r="Y46" s="33" t="s">
        <v>31</v>
      </c>
      <c r="Z46" s="33" t="s">
        <v>31</v>
      </c>
      <c r="AA46" s="33">
        <f>SUM(AB46:AC46)</f>
        <v>0</v>
      </c>
      <c r="AB46" s="33" t="s">
        <v>31</v>
      </c>
      <c r="AC46" s="33" t="s">
        <v>31</v>
      </c>
      <c r="AD46" s="33">
        <f>SUM(AE46:AF46)</f>
        <v>200</v>
      </c>
      <c r="AE46" s="33">
        <v>131</v>
      </c>
      <c r="AF46" s="33">
        <v>69</v>
      </c>
      <c r="AG46" s="33">
        <f>SUM(AH46:AI46)</f>
        <v>0</v>
      </c>
      <c r="AH46" s="33" t="s">
        <v>31</v>
      </c>
      <c r="AI46" s="33" t="s">
        <v>31</v>
      </c>
      <c r="AJ46" s="1"/>
      <c r="AK46" s="1"/>
      <c r="AL46" s="1"/>
      <c r="AM46" s="1"/>
      <c r="AN46" s="1"/>
      <c r="AO46" s="1"/>
      <c r="AP46" s="1"/>
    </row>
    <row r="47" spans="1:42" ht="10.5" customHeight="1">
      <c r="A47" s="32"/>
      <c r="B47" s="32"/>
      <c r="C47" s="40"/>
      <c r="D47" s="31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1"/>
      <c r="AK47" s="1"/>
      <c r="AL47" s="1"/>
      <c r="AM47" s="1"/>
      <c r="AN47" s="1"/>
      <c r="AO47" s="1"/>
      <c r="AP47" s="1"/>
    </row>
    <row r="48" spans="1:42" ht="15" customHeight="1">
      <c r="A48" s="32"/>
      <c r="B48" s="43" t="s">
        <v>55</v>
      </c>
      <c r="C48" s="50"/>
      <c r="D48" s="31">
        <f>SUM(E48:F48)</f>
        <v>4</v>
      </c>
      <c r="E48" s="33">
        <v>4</v>
      </c>
      <c r="F48" s="33">
        <v>0</v>
      </c>
      <c r="G48" s="33">
        <v>4</v>
      </c>
      <c r="H48" s="33">
        <v>0</v>
      </c>
      <c r="I48" s="33">
        <f>SUM(L48,O48,R48,U48,X48,AA48,AD48,AG48)</f>
        <v>200</v>
      </c>
      <c r="J48" s="33">
        <f>SUM(M48,P48,S48,V48,Y48,AB48,AE48,AH48)</f>
        <v>110</v>
      </c>
      <c r="K48" s="33">
        <f>SUM(N48,Q48,T48,W48,Z48,AC48,AF48,AI48)</f>
        <v>90</v>
      </c>
      <c r="L48" s="33">
        <f>SUM(M48:N48)</f>
        <v>35</v>
      </c>
      <c r="M48" s="33">
        <v>23</v>
      </c>
      <c r="N48" s="33">
        <v>12</v>
      </c>
      <c r="O48" s="33">
        <f>SUM(P48:Q48)</f>
        <v>45</v>
      </c>
      <c r="P48" s="33">
        <v>21</v>
      </c>
      <c r="Q48" s="33">
        <v>24</v>
      </c>
      <c r="R48" s="33">
        <f>SUM(S48:T48)</f>
        <v>54</v>
      </c>
      <c r="S48" s="33">
        <v>22</v>
      </c>
      <c r="T48" s="33">
        <v>32</v>
      </c>
      <c r="U48" s="33">
        <f>SUM(V48:W48)</f>
        <v>66</v>
      </c>
      <c r="V48" s="33">
        <v>44</v>
      </c>
      <c r="W48" s="33">
        <v>22</v>
      </c>
      <c r="X48" s="33">
        <f>SUM(Y48:Z48)</f>
        <v>0</v>
      </c>
      <c r="Y48" s="33" t="s">
        <v>31</v>
      </c>
      <c r="Z48" s="33" t="s">
        <v>31</v>
      </c>
      <c r="AA48" s="33">
        <f>SUM(AB48:AC48)</f>
        <v>0</v>
      </c>
      <c r="AB48" s="33" t="s">
        <v>31</v>
      </c>
      <c r="AC48" s="33" t="s">
        <v>31</v>
      </c>
      <c r="AD48" s="33">
        <f>SUM(AE48:AF48)</f>
        <v>0</v>
      </c>
      <c r="AE48" s="33" t="s">
        <v>31</v>
      </c>
      <c r="AF48" s="33" t="s">
        <v>31</v>
      </c>
      <c r="AG48" s="33">
        <f>SUM(AH48:AI48)</f>
        <v>0</v>
      </c>
      <c r="AH48" s="33" t="s">
        <v>31</v>
      </c>
      <c r="AI48" s="33" t="s">
        <v>31</v>
      </c>
      <c r="AJ48" s="1"/>
      <c r="AK48" s="1"/>
      <c r="AL48" s="1"/>
      <c r="AM48" s="1"/>
      <c r="AN48" s="1"/>
      <c r="AO48" s="1"/>
      <c r="AP48" s="1"/>
    </row>
    <row r="49" spans="1:42" ht="10.5" customHeight="1">
      <c r="A49" s="32"/>
      <c r="B49" s="32"/>
      <c r="C49" s="40"/>
      <c r="D49" s="41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1"/>
      <c r="AK49" s="1"/>
      <c r="AL49" s="1"/>
      <c r="AM49" s="1"/>
      <c r="AN49" s="1"/>
      <c r="AO49" s="1"/>
      <c r="AP49" s="1"/>
    </row>
    <row r="50" spans="1:42" ht="15" customHeight="1">
      <c r="A50" s="32">
        <v>4</v>
      </c>
      <c r="B50" s="43" t="s">
        <v>56</v>
      </c>
      <c r="C50" s="44"/>
      <c r="D50" s="31">
        <f>SUM(E50:F50)</f>
        <v>239</v>
      </c>
      <c r="E50" s="33">
        <v>219</v>
      </c>
      <c r="F50" s="33">
        <v>20</v>
      </c>
      <c r="G50" s="33">
        <v>85</v>
      </c>
      <c r="H50" s="33">
        <v>35</v>
      </c>
      <c r="I50" s="33">
        <f>SUM(L50,O50,R50,U50,X50,AA50,AD50,AG50)</f>
        <v>3314</v>
      </c>
      <c r="J50" s="33">
        <f>SUM(M50,P50,S50,V50,Y50,AB50,AE50,AH50)</f>
        <v>2236</v>
      </c>
      <c r="K50" s="33">
        <f>SUM(N50,Q50,T50,W50,Z50,AC50,AF50,AI50)</f>
        <v>1078</v>
      </c>
      <c r="L50" s="33">
        <f>SUM(M50:N50)</f>
        <v>724</v>
      </c>
      <c r="M50" s="33">
        <v>467</v>
      </c>
      <c r="N50" s="33">
        <v>257</v>
      </c>
      <c r="O50" s="33">
        <f>SUM(P50:Q50)</f>
        <v>702</v>
      </c>
      <c r="P50" s="33">
        <v>473</v>
      </c>
      <c r="Q50" s="33">
        <v>229</v>
      </c>
      <c r="R50" s="33">
        <f>SUM(S50:T50)</f>
        <v>752</v>
      </c>
      <c r="S50" s="33">
        <v>530</v>
      </c>
      <c r="T50" s="33">
        <v>222</v>
      </c>
      <c r="U50" s="33">
        <f>SUM(V50:W50)</f>
        <v>773</v>
      </c>
      <c r="V50" s="33">
        <v>572</v>
      </c>
      <c r="W50" s="33">
        <v>201</v>
      </c>
      <c r="X50" s="33">
        <f>SUM(Y50:Z50)</f>
        <v>120</v>
      </c>
      <c r="Y50" s="33">
        <v>53</v>
      </c>
      <c r="Z50" s="33">
        <v>67</v>
      </c>
      <c r="AA50" s="33">
        <f>SUM(AB50:AC50)</f>
        <v>118</v>
      </c>
      <c r="AB50" s="33">
        <v>41</v>
      </c>
      <c r="AC50" s="33">
        <v>77</v>
      </c>
      <c r="AD50" s="33">
        <f>SUM(AE50:AF50)</f>
        <v>125</v>
      </c>
      <c r="AE50" s="33">
        <v>100</v>
      </c>
      <c r="AF50" s="33">
        <v>25</v>
      </c>
      <c r="AG50" s="33">
        <f>SUM(AH50:AI50)</f>
        <v>0</v>
      </c>
      <c r="AH50" s="33">
        <v>0</v>
      </c>
      <c r="AI50" s="33">
        <v>0</v>
      </c>
      <c r="AJ50" s="1"/>
      <c r="AK50" s="1"/>
      <c r="AL50" s="1"/>
      <c r="AM50" s="1"/>
      <c r="AN50" s="1"/>
      <c r="AO50" s="1"/>
      <c r="AP50" s="1"/>
    </row>
    <row r="51" spans="1:42" ht="10.5" customHeight="1">
      <c r="A51" s="32"/>
      <c r="B51" s="32"/>
      <c r="C51" s="40"/>
      <c r="D51" s="41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1"/>
      <c r="AK51" s="1"/>
      <c r="AL51" s="1"/>
      <c r="AM51" s="1"/>
      <c r="AN51" s="1"/>
      <c r="AO51" s="1"/>
      <c r="AP51" s="1"/>
    </row>
    <row r="52" spans="1:42" ht="15" customHeight="1">
      <c r="A52" s="32">
        <v>5</v>
      </c>
      <c r="B52" s="43" t="s">
        <v>57</v>
      </c>
      <c r="C52" s="44"/>
      <c r="D52" s="31">
        <f>SUM(E52:F52)</f>
        <v>103</v>
      </c>
      <c r="E52" s="33">
        <v>94</v>
      </c>
      <c r="F52" s="33">
        <v>9</v>
      </c>
      <c r="G52" s="33">
        <v>77</v>
      </c>
      <c r="H52" s="33">
        <v>0</v>
      </c>
      <c r="I52" s="51">
        <v>1777</v>
      </c>
      <c r="J52" s="51">
        <v>1403</v>
      </c>
      <c r="K52" s="51">
        <v>374</v>
      </c>
      <c r="L52" s="33">
        <f>SUM(M52:N52)</f>
        <v>457</v>
      </c>
      <c r="M52" s="33">
        <v>358</v>
      </c>
      <c r="N52" s="33">
        <v>99</v>
      </c>
      <c r="O52" s="33">
        <f>SUM(P52:Q52)</f>
        <v>463</v>
      </c>
      <c r="P52" s="33">
        <v>351</v>
      </c>
      <c r="Q52" s="33">
        <v>112</v>
      </c>
      <c r="R52" s="33">
        <f>SUM(S52:T52)</f>
        <v>429</v>
      </c>
      <c r="S52" s="33">
        <v>334</v>
      </c>
      <c r="T52" s="33">
        <v>95</v>
      </c>
      <c r="U52" s="33">
        <f>SUM(V52:W52)</f>
        <v>428</v>
      </c>
      <c r="V52" s="33">
        <v>360</v>
      </c>
      <c r="W52" s="33">
        <v>68</v>
      </c>
      <c r="X52" s="33">
        <f>SUM(Y52:Z52)</f>
        <v>0</v>
      </c>
      <c r="Y52" s="33" t="s">
        <v>31</v>
      </c>
      <c r="Z52" s="33" t="s">
        <v>31</v>
      </c>
      <c r="AA52" s="33">
        <f>SUM(AB52:AC52)</f>
        <v>0</v>
      </c>
      <c r="AB52" s="33" t="s">
        <v>31</v>
      </c>
      <c r="AC52" s="33" t="s">
        <v>31</v>
      </c>
      <c r="AD52" s="33">
        <v>25</v>
      </c>
      <c r="AE52" s="33">
        <v>17</v>
      </c>
      <c r="AF52" s="33">
        <v>8</v>
      </c>
      <c r="AG52" s="33">
        <f>SUM(AH52:AI52)</f>
        <v>0</v>
      </c>
      <c r="AH52" s="33" t="s">
        <v>31</v>
      </c>
      <c r="AI52" s="33" t="s">
        <v>31</v>
      </c>
      <c r="AJ52" s="1"/>
      <c r="AK52" s="1"/>
      <c r="AL52" s="1"/>
      <c r="AM52" s="1"/>
      <c r="AN52" s="1"/>
      <c r="AO52" s="1"/>
      <c r="AP52" s="1"/>
    </row>
    <row r="53" spans="1:42" ht="10.5" customHeight="1">
      <c r="A53" s="32"/>
      <c r="B53" s="5"/>
      <c r="C53" s="29"/>
      <c r="D53" s="52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1"/>
      <c r="AK53" s="1"/>
      <c r="AL53" s="1"/>
      <c r="AM53" s="1"/>
      <c r="AN53" s="1"/>
      <c r="AO53" s="1"/>
      <c r="AP53" s="1"/>
    </row>
    <row r="54" spans="1:42" ht="15" customHeight="1">
      <c r="A54" s="32">
        <v>6</v>
      </c>
      <c r="B54" s="43" t="s">
        <v>58</v>
      </c>
      <c r="C54" s="44"/>
      <c r="D54" s="31">
        <f>SUM(E54:F54)</f>
        <v>41</v>
      </c>
      <c r="E54" s="33">
        <v>24</v>
      </c>
      <c r="F54" s="33">
        <v>17</v>
      </c>
      <c r="G54" s="33">
        <v>23</v>
      </c>
      <c r="H54" s="33">
        <v>0</v>
      </c>
      <c r="I54" s="33">
        <f>SUM(L54,O54,R54,U54,X54,AA54,AD54,AG54)</f>
        <v>546</v>
      </c>
      <c r="J54" s="33">
        <f>SUM(M54,P54,S54,V54,Y54,AB54,AE54,AH54)</f>
        <v>0</v>
      </c>
      <c r="K54" s="33">
        <f>SUM(N54,Q54,T54,W54,Z54,AC54,AF54,AI54)</f>
        <v>546</v>
      </c>
      <c r="L54" s="33">
        <f>SUM(M54:N54)</f>
        <v>143</v>
      </c>
      <c r="M54" s="33">
        <v>0</v>
      </c>
      <c r="N54" s="33">
        <v>143</v>
      </c>
      <c r="O54" s="33">
        <f>SUM(P54:Q54)</f>
        <v>126</v>
      </c>
      <c r="P54" s="33">
        <v>0</v>
      </c>
      <c r="Q54" s="33">
        <v>126</v>
      </c>
      <c r="R54" s="33">
        <f>SUM(S54:T54)</f>
        <v>151</v>
      </c>
      <c r="S54" s="33">
        <v>0</v>
      </c>
      <c r="T54" s="33">
        <v>151</v>
      </c>
      <c r="U54" s="33">
        <f>SUM(V54:W54)</f>
        <v>126</v>
      </c>
      <c r="V54" s="33">
        <v>0</v>
      </c>
      <c r="W54" s="33">
        <v>126</v>
      </c>
      <c r="X54" s="33">
        <f>SUM(Y54:Z54)</f>
        <v>0</v>
      </c>
      <c r="Y54" s="33">
        <v>0</v>
      </c>
      <c r="Z54" s="33">
        <v>0</v>
      </c>
      <c r="AA54" s="33">
        <f>SUM(AB54:AC54)</f>
        <v>0</v>
      </c>
      <c r="AB54" s="33">
        <v>0</v>
      </c>
      <c r="AC54" s="33">
        <v>0</v>
      </c>
      <c r="AD54" s="33">
        <f>SUM(AE54:AF54)</f>
        <v>0</v>
      </c>
      <c r="AE54" s="33">
        <v>0</v>
      </c>
      <c r="AF54" s="33">
        <v>0</v>
      </c>
      <c r="AG54" s="33">
        <f>SUM(AH54:AI54)</f>
        <v>0</v>
      </c>
      <c r="AH54" s="33">
        <v>0</v>
      </c>
      <c r="AI54" s="33">
        <v>0</v>
      </c>
      <c r="AJ54" s="1"/>
      <c r="AK54" s="1"/>
      <c r="AL54" s="1"/>
      <c r="AM54" s="1"/>
      <c r="AN54" s="1"/>
      <c r="AO54" s="1"/>
      <c r="AP54" s="1"/>
    </row>
    <row r="55" spans="1:42" ht="10.5" customHeight="1">
      <c r="A55" s="5"/>
      <c r="B55" s="5"/>
      <c r="C55" s="29"/>
      <c r="D55" s="52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1"/>
      <c r="AK55" s="1"/>
      <c r="AL55" s="1"/>
      <c r="AM55" s="1"/>
      <c r="AN55" s="1"/>
      <c r="AO55" s="1"/>
      <c r="AP55" s="1"/>
    </row>
    <row r="56" spans="1:42" ht="15" customHeight="1">
      <c r="A56" s="32">
        <v>7</v>
      </c>
      <c r="B56" s="43" t="s">
        <v>59</v>
      </c>
      <c r="C56" s="44"/>
      <c r="D56" s="31">
        <f>SUM(E56:F56)</f>
        <v>36</v>
      </c>
      <c r="E56" s="33">
        <v>23</v>
      </c>
      <c r="F56" s="33">
        <v>13</v>
      </c>
      <c r="G56" s="33">
        <v>19</v>
      </c>
      <c r="H56" s="33">
        <v>2</v>
      </c>
      <c r="I56" s="33">
        <f>SUM(L56,O56,R56,U56,X56,AA56,AD56,AG56)</f>
        <v>796</v>
      </c>
      <c r="J56" s="33">
        <f>SUM(M56,P56,S56,V56,Y56,AB56,AE56,AH56)</f>
        <v>197</v>
      </c>
      <c r="K56" s="33">
        <f>SUM(N56,Q56,T56,W56,Z56,AC56,AF56,AI56)</f>
        <v>599</v>
      </c>
      <c r="L56" s="33">
        <f>SUM(M56:N56)</f>
        <v>189</v>
      </c>
      <c r="M56" s="33">
        <v>45</v>
      </c>
      <c r="N56" s="33">
        <v>144</v>
      </c>
      <c r="O56" s="33">
        <f>SUM(P56:Q56)</f>
        <v>189</v>
      </c>
      <c r="P56" s="33">
        <v>38</v>
      </c>
      <c r="Q56" s="33">
        <v>151</v>
      </c>
      <c r="R56" s="33">
        <f>SUM(S56:T56)</f>
        <v>194</v>
      </c>
      <c r="S56" s="33">
        <v>43</v>
      </c>
      <c r="T56" s="33">
        <v>151</v>
      </c>
      <c r="U56" s="33">
        <f>SUM(V56:W56)</f>
        <v>209</v>
      </c>
      <c r="V56" s="33">
        <v>67</v>
      </c>
      <c r="W56" s="33">
        <v>142</v>
      </c>
      <c r="X56" s="33">
        <f>SUM(Y56:Z56)</f>
        <v>0</v>
      </c>
      <c r="Y56" s="33">
        <v>0</v>
      </c>
      <c r="Z56" s="33">
        <v>0</v>
      </c>
      <c r="AA56" s="33">
        <f>SUM(AB56:AC56)</f>
        <v>0</v>
      </c>
      <c r="AB56" s="33">
        <v>0</v>
      </c>
      <c r="AC56" s="33">
        <v>0</v>
      </c>
      <c r="AD56" s="33">
        <f>SUM(AE56:AF56)</f>
        <v>10</v>
      </c>
      <c r="AE56" s="33">
        <v>2</v>
      </c>
      <c r="AF56" s="33">
        <v>8</v>
      </c>
      <c r="AG56" s="33">
        <f>SUM(AH56:AI56)</f>
        <v>5</v>
      </c>
      <c r="AH56" s="33">
        <v>2</v>
      </c>
      <c r="AI56" s="33">
        <v>3</v>
      </c>
      <c r="AJ56" s="1"/>
      <c r="AK56" s="1"/>
      <c r="AL56" s="1"/>
      <c r="AM56" s="1"/>
      <c r="AN56" s="1"/>
      <c r="AO56" s="1"/>
      <c r="AP56" s="1"/>
    </row>
    <row r="57" spans="1:42" ht="10.5" customHeight="1">
      <c r="A57" s="5"/>
      <c r="B57" s="5"/>
      <c r="C57" s="29"/>
      <c r="D57" s="52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1"/>
      <c r="AK57" s="1"/>
      <c r="AL57" s="1"/>
      <c r="AM57" s="1"/>
      <c r="AN57" s="1"/>
      <c r="AO57" s="1"/>
      <c r="AP57" s="1"/>
    </row>
    <row r="58" spans="1:42" ht="15" customHeight="1">
      <c r="A58" s="32">
        <v>8</v>
      </c>
      <c r="B58" s="43" t="s">
        <v>60</v>
      </c>
      <c r="C58" s="44"/>
      <c r="D58" s="31">
        <f>SUM(E58:F58)</f>
        <v>107</v>
      </c>
      <c r="E58" s="33">
        <v>60</v>
      </c>
      <c r="F58" s="33">
        <v>47</v>
      </c>
      <c r="G58" s="33">
        <v>32</v>
      </c>
      <c r="H58" s="33">
        <v>10</v>
      </c>
      <c r="I58" s="33">
        <f>SUM(L58,O58,R58,U58,X58,AA58,AD58,AG58)</f>
        <v>1481</v>
      </c>
      <c r="J58" s="33">
        <f>SUM(M58,P58,S58,V58,Y58,AB58,AE58,AH58)</f>
        <v>395</v>
      </c>
      <c r="K58" s="33">
        <f>SUM(N58,Q58,T58,W58,Z58,AC58,AF58,AI58)</f>
        <v>1086</v>
      </c>
      <c r="L58" s="33">
        <f>SUM(M58:N58)</f>
        <v>397</v>
      </c>
      <c r="M58" s="33">
        <v>100</v>
      </c>
      <c r="N58" s="33">
        <v>297</v>
      </c>
      <c r="O58" s="33">
        <f>SUM(P58:Q58)</f>
        <v>379</v>
      </c>
      <c r="P58" s="33">
        <v>96</v>
      </c>
      <c r="Q58" s="33">
        <v>283</v>
      </c>
      <c r="R58" s="33">
        <f>SUM(S58:T58)</f>
        <v>355</v>
      </c>
      <c r="S58" s="33">
        <v>92</v>
      </c>
      <c r="T58" s="33">
        <v>263</v>
      </c>
      <c r="U58" s="33">
        <f>SUM(V58:W58)</f>
        <v>309</v>
      </c>
      <c r="V58" s="33">
        <v>91</v>
      </c>
      <c r="W58" s="33">
        <v>218</v>
      </c>
      <c r="X58" s="33">
        <f>SUM(Y58:Z58)</f>
        <v>0</v>
      </c>
      <c r="Y58" s="33" t="s">
        <v>31</v>
      </c>
      <c r="Z58" s="33" t="s">
        <v>31</v>
      </c>
      <c r="AA58" s="33">
        <f>SUM(AB58:AC58)</f>
        <v>0</v>
      </c>
      <c r="AB58" s="33" t="s">
        <v>31</v>
      </c>
      <c r="AC58" s="33" t="s">
        <v>31</v>
      </c>
      <c r="AD58" s="33">
        <f>SUM(AE58:AF58)</f>
        <v>21</v>
      </c>
      <c r="AE58" s="33">
        <v>16</v>
      </c>
      <c r="AF58" s="33">
        <v>5</v>
      </c>
      <c r="AG58" s="33">
        <f>SUM(AH58:AI58)</f>
        <v>20</v>
      </c>
      <c r="AH58" s="33">
        <v>0</v>
      </c>
      <c r="AI58" s="33">
        <v>20</v>
      </c>
      <c r="AJ58" s="1"/>
      <c r="AK58" s="1"/>
      <c r="AL58" s="1"/>
      <c r="AM58" s="1"/>
      <c r="AN58" s="1"/>
      <c r="AO58" s="1"/>
      <c r="AP58" s="1"/>
    </row>
    <row r="59" spans="1:42" ht="9" customHeight="1">
      <c r="A59" s="54"/>
      <c r="B59" s="54"/>
      <c r="C59" s="55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1"/>
      <c r="AK59" s="1"/>
      <c r="AL59" s="1"/>
      <c r="AM59" s="1"/>
      <c r="AN59" s="1"/>
      <c r="AO59" s="1"/>
      <c r="AP59" s="1"/>
    </row>
    <row r="60" spans="1:42" ht="15" customHeight="1">
      <c r="A60" s="32" t="s">
        <v>61</v>
      </c>
      <c r="B60" s="32" t="s">
        <v>62</v>
      </c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1"/>
      <c r="AK60" s="1"/>
      <c r="AL60" s="1"/>
      <c r="AM60" s="1"/>
      <c r="AN60" s="1"/>
      <c r="AO60" s="1"/>
      <c r="AP60" s="1"/>
    </row>
    <row r="61" spans="1:42" ht="15" customHeight="1">
      <c r="A61" s="5"/>
      <c r="B61" s="32" t="s">
        <v>63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1"/>
      <c r="AK61" s="1"/>
      <c r="AL61" s="1"/>
      <c r="AM61" s="1"/>
      <c r="AN61" s="1"/>
      <c r="AO61" s="1"/>
      <c r="AP61" s="1"/>
    </row>
    <row r="62" spans="1:42" ht="15" customHeight="1">
      <c r="A62" s="5"/>
      <c r="B62" s="56" t="s">
        <v>64</v>
      </c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1"/>
      <c r="AK62" s="1"/>
      <c r="AL62" s="1"/>
      <c r="AM62" s="1"/>
      <c r="AN62" s="1"/>
      <c r="AO62" s="1"/>
      <c r="AP62" s="1"/>
    </row>
    <row r="63" spans="1:42" ht="15" customHeight="1">
      <c r="A63" s="32" t="s">
        <v>65</v>
      </c>
      <c r="B63" s="32" t="s">
        <v>66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1"/>
      <c r="AK63" s="1"/>
      <c r="AL63" s="1"/>
      <c r="AM63" s="1"/>
      <c r="AN63" s="1"/>
      <c r="AO63" s="1"/>
      <c r="AP63" s="1"/>
    </row>
    <row r="64" spans="1:42" ht="15" customHeight="1">
      <c r="A64" s="32" t="s">
        <v>67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1"/>
      <c r="AK64" s="1"/>
      <c r="AL64" s="1"/>
      <c r="AM64" s="1"/>
      <c r="AN64" s="1"/>
      <c r="AO64" s="1"/>
      <c r="AP64" s="1"/>
    </row>
    <row r="65" spans="1:42" ht="1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1"/>
      <c r="AK65" s="1"/>
      <c r="AL65" s="1"/>
      <c r="AM65" s="1"/>
      <c r="AN65" s="1"/>
      <c r="AO65" s="1"/>
      <c r="AP65" s="1"/>
    </row>
    <row r="66" spans="1:42" ht="1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1"/>
      <c r="AK66" s="1"/>
      <c r="AL66" s="1"/>
      <c r="AM66" s="1"/>
      <c r="AN66" s="1"/>
      <c r="AO66" s="1"/>
      <c r="AP66" s="1"/>
    </row>
    <row r="67" spans="1:4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</sheetData>
  <mergeCells count="25">
    <mergeCell ref="B54:C54"/>
    <mergeCell ref="B56:C56"/>
    <mergeCell ref="B58:C58"/>
    <mergeCell ref="B20:C20"/>
    <mergeCell ref="B44:C44"/>
    <mergeCell ref="B46:C46"/>
    <mergeCell ref="B48:C48"/>
    <mergeCell ref="B50:C50"/>
    <mergeCell ref="B52:C52"/>
    <mergeCell ref="L10:N10"/>
    <mergeCell ref="O10:Q10"/>
    <mergeCell ref="R10:T10"/>
    <mergeCell ref="U10:W10"/>
    <mergeCell ref="X10:Z10"/>
    <mergeCell ref="AA10:AC10"/>
    <mergeCell ref="A1:AI1"/>
    <mergeCell ref="A6:AI6"/>
    <mergeCell ref="AH8:AI8"/>
    <mergeCell ref="A9:C11"/>
    <mergeCell ref="D9:F10"/>
    <mergeCell ref="G9:H10"/>
    <mergeCell ref="I9:AC9"/>
    <mergeCell ref="AD9:AF10"/>
    <mergeCell ref="AG9:AI10"/>
    <mergeCell ref="I10:K10"/>
  </mergeCells>
  <phoneticPr fontId="3"/>
  <pageMargins left="0.78740157480314965" right="0.78740157480314965" top="0.78740157480314965" bottom="0.39370078740157483" header="0.51181102362204722" footer="0.51181102362204722"/>
  <pageSetup paperSize="8" scale="68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DDB22-F788-42A4-B02A-0820E7AC5F4A}">
  <dimension ref="A1:K38"/>
  <sheetViews>
    <sheetView workbookViewId="0">
      <selection activeCell="A2" sqref="A2:I2"/>
    </sheetView>
  </sheetViews>
  <sheetFormatPr defaultColWidth="9" defaultRowHeight="13"/>
  <cols>
    <col min="1" max="1" width="7.6328125" style="294" customWidth="1"/>
    <col min="2" max="9" width="9.6328125" style="294" customWidth="1"/>
    <col min="10" max="256" width="9" style="294"/>
    <col min="257" max="257" width="7.6328125" style="294" customWidth="1"/>
    <col min="258" max="265" width="9.6328125" style="294" customWidth="1"/>
    <col min="266" max="512" width="9" style="294"/>
    <col min="513" max="513" width="7.6328125" style="294" customWidth="1"/>
    <col min="514" max="521" width="9.6328125" style="294" customWidth="1"/>
    <col min="522" max="768" width="9" style="294"/>
    <col min="769" max="769" width="7.6328125" style="294" customWidth="1"/>
    <col min="770" max="777" width="9.6328125" style="294" customWidth="1"/>
    <col min="778" max="1024" width="9" style="294"/>
    <col min="1025" max="1025" width="7.6328125" style="294" customWidth="1"/>
    <col min="1026" max="1033" width="9.6328125" style="294" customWidth="1"/>
    <col min="1034" max="1280" width="9" style="294"/>
    <col min="1281" max="1281" width="7.6328125" style="294" customWidth="1"/>
    <col min="1282" max="1289" width="9.6328125" style="294" customWidth="1"/>
    <col min="1290" max="1536" width="9" style="294"/>
    <col min="1537" max="1537" width="7.6328125" style="294" customWidth="1"/>
    <col min="1538" max="1545" width="9.6328125" style="294" customWidth="1"/>
    <col min="1546" max="1792" width="9" style="294"/>
    <col min="1793" max="1793" width="7.6328125" style="294" customWidth="1"/>
    <col min="1794" max="1801" width="9.6328125" style="294" customWidth="1"/>
    <col min="1802" max="2048" width="9" style="294"/>
    <col min="2049" max="2049" width="7.6328125" style="294" customWidth="1"/>
    <col min="2050" max="2057" width="9.6328125" style="294" customWidth="1"/>
    <col min="2058" max="2304" width="9" style="294"/>
    <col min="2305" max="2305" width="7.6328125" style="294" customWidth="1"/>
    <col min="2306" max="2313" width="9.6328125" style="294" customWidth="1"/>
    <col min="2314" max="2560" width="9" style="294"/>
    <col min="2561" max="2561" width="7.6328125" style="294" customWidth="1"/>
    <col min="2562" max="2569" width="9.6328125" style="294" customWidth="1"/>
    <col min="2570" max="2816" width="9" style="294"/>
    <col min="2817" max="2817" width="7.6328125" style="294" customWidth="1"/>
    <col min="2818" max="2825" width="9.6328125" style="294" customWidth="1"/>
    <col min="2826" max="3072" width="9" style="294"/>
    <col min="3073" max="3073" width="7.6328125" style="294" customWidth="1"/>
    <col min="3074" max="3081" width="9.6328125" style="294" customWidth="1"/>
    <col min="3082" max="3328" width="9" style="294"/>
    <col min="3329" max="3329" width="7.6328125" style="294" customWidth="1"/>
    <col min="3330" max="3337" width="9.6328125" style="294" customWidth="1"/>
    <col min="3338" max="3584" width="9" style="294"/>
    <col min="3585" max="3585" width="7.6328125" style="294" customWidth="1"/>
    <col min="3586" max="3593" width="9.6328125" style="294" customWidth="1"/>
    <col min="3594" max="3840" width="9" style="294"/>
    <col min="3841" max="3841" width="7.6328125" style="294" customWidth="1"/>
    <col min="3842" max="3849" width="9.6328125" style="294" customWidth="1"/>
    <col min="3850" max="4096" width="9" style="294"/>
    <col min="4097" max="4097" width="7.6328125" style="294" customWidth="1"/>
    <col min="4098" max="4105" width="9.6328125" style="294" customWidth="1"/>
    <col min="4106" max="4352" width="9" style="294"/>
    <col min="4353" max="4353" width="7.6328125" style="294" customWidth="1"/>
    <col min="4354" max="4361" width="9.6328125" style="294" customWidth="1"/>
    <col min="4362" max="4608" width="9" style="294"/>
    <col min="4609" max="4609" width="7.6328125" style="294" customWidth="1"/>
    <col min="4610" max="4617" width="9.6328125" style="294" customWidth="1"/>
    <col min="4618" max="4864" width="9" style="294"/>
    <col min="4865" max="4865" width="7.6328125" style="294" customWidth="1"/>
    <col min="4866" max="4873" width="9.6328125" style="294" customWidth="1"/>
    <col min="4874" max="5120" width="9" style="294"/>
    <col min="5121" max="5121" width="7.6328125" style="294" customWidth="1"/>
    <col min="5122" max="5129" width="9.6328125" style="294" customWidth="1"/>
    <col min="5130" max="5376" width="9" style="294"/>
    <col min="5377" max="5377" width="7.6328125" style="294" customWidth="1"/>
    <col min="5378" max="5385" width="9.6328125" style="294" customWidth="1"/>
    <col min="5386" max="5632" width="9" style="294"/>
    <col min="5633" max="5633" width="7.6328125" style="294" customWidth="1"/>
    <col min="5634" max="5641" width="9.6328125" style="294" customWidth="1"/>
    <col min="5642" max="5888" width="9" style="294"/>
    <col min="5889" max="5889" width="7.6328125" style="294" customWidth="1"/>
    <col min="5890" max="5897" width="9.6328125" style="294" customWidth="1"/>
    <col min="5898" max="6144" width="9" style="294"/>
    <col min="6145" max="6145" width="7.6328125" style="294" customWidth="1"/>
    <col min="6146" max="6153" width="9.6328125" style="294" customWidth="1"/>
    <col min="6154" max="6400" width="9" style="294"/>
    <col min="6401" max="6401" width="7.6328125" style="294" customWidth="1"/>
    <col min="6402" max="6409" width="9.6328125" style="294" customWidth="1"/>
    <col min="6410" max="6656" width="9" style="294"/>
    <col min="6657" max="6657" width="7.6328125" style="294" customWidth="1"/>
    <col min="6658" max="6665" width="9.6328125" style="294" customWidth="1"/>
    <col min="6666" max="6912" width="9" style="294"/>
    <col min="6913" max="6913" width="7.6328125" style="294" customWidth="1"/>
    <col min="6914" max="6921" width="9.6328125" style="294" customWidth="1"/>
    <col min="6922" max="7168" width="9" style="294"/>
    <col min="7169" max="7169" width="7.6328125" style="294" customWidth="1"/>
    <col min="7170" max="7177" width="9.6328125" style="294" customWidth="1"/>
    <col min="7178" max="7424" width="9" style="294"/>
    <col min="7425" max="7425" width="7.6328125" style="294" customWidth="1"/>
    <col min="7426" max="7433" width="9.6328125" style="294" customWidth="1"/>
    <col min="7434" max="7680" width="9" style="294"/>
    <col min="7681" max="7681" width="7.6328125" style="294" customWidth="1"/>
    <col min="7682" max="7689" width="9.6328125" style="294" customWidth="1"/>
    <col min="7690" max="7936" width="9" style="294"/>
    <col min="7937" max="7937" width="7.6328125" style="294" customWidth="1"/>
    <col min="7938" max="7945" width="9.6328125" style="294" customWidth="1"/>
    <col min="7946" max="8192" width="9" style="294"/>
    <col min="8193" max="8193" width="7.6328125" style="294" customWidth="1"/>
    <col min="8194" max="8201" width="9.6328125" style="294" customWidth="1"/>
    <col min="8202" max="8448" width="9" style="294"/>
    <col min="8449" max="8449" width="7.6328125" style="294" customWidth="1"/>
    <col min="8450" max="8457" width="9.6328125" style="294" customWidth="1"/>
    <col min="8458" max="8704" width="9" style="294"/>
    <col min="8705" max="8705" width="7.6328125" style="294" customWidth="1"/>
    <col min="8706" max="8713" width="9.6328125" style="294" customWidth="1"/>
    <col min="8714" max="8960" width="9" style="294"/>
    <col min="8961" max="8961" width="7.6328125" style="294" customWidth="1"/>
    <col min="8962" max="8969" width="9.6328125" style="294" customWidth="1"/>
    <col min="8970" max="9216" width="9" style="294"/>
    <col min="9217" max="9217" width="7.6328125" style="294" customWidth="1"/>
    <col min="9218" max="9225" width="9.6328125" style="294" customWidth="1"/>
    <col min="9226" max="9472" width="9" style="294"/>
    <col min="9473" max="9473" width="7.6328125" style="294" customWidth="1"/>
    <col min="9474" max="9481" width="9.6328125" style="294" customWidth="1"/>
    <col min="9482" max="9728" width="9" style="294"/>
    <col min="9729" max="9729" width="7.6328125" style="294" customWidth="1"/>
    <col min="9730" max="9737" width="9.6328125" style="294" customWidth="1"/>
    <col min="9738" max="9984" width="9" style="294"/>
    <col min="9985" max="9985" width="7.6328125" style="294" customWidth="1"/>
    <col min="9986" max="9993" width="9.6328125" style="294" customWidth="1"/>
    <col min="9994" max="10240" width="9" style="294"/>
    <col min="10241" max="10241" width="7.6328125" style="294" customWidth="1"/>
    <col min="10242" max="10249" width="9.6328125" style="294" customWidth="1"/>
    <col min="10250" max="10496" width="9" style="294"/>
    <col min="10497" max="10497" width="7.6328125" style="294" customWidth="1"/>
    <col min="10498" max="10505" width="9.6328125" style="294" customWidth="1"/>
    <col min="10506" max="10752" width="9" style="294"/>
    <col min="10753" max="10753" width="7.6328125" style="294" customWidth="1"/>
    <col min="10754" max="10761" width="9.6328125" style="294" customWidth="1"/>
    <col min="10762" max="11008" width="9" style="294"/>
    <col min="11009" max="11009" width="7.6328125" style="294" customWidth="1"/>
    <col min="11010" max="11017" width="9.6328125" style="294" customWidth="1"/>
    <col min="11018" max="11264" width="9" style="294"/>
    <col min="11265" max="11265" width="7.6328125" style="294" customWidth="1"/>
    <col min="11266" max="11273" width="9.6328125" style="294" customWidth="1"/>
    <col min="11274" max="11520" width="9" style="294"/>
    <col min="11521" max="11521" width="7.6328125" style="294" customWidth="1"/>
    <col min="11522" max="11529" width="9.6328125" style="294" customWidth="1"/>
    <col min="11530" max="11776" width="9" style="294"/>
    <col min="11777" max="11777" width="7.6328125" style="294" customWidth="1"/>
    <col min="11778" max="11785" width="9.6328125" style="294" customWidth="1"/>
    <col min="11786" max="12032" width="9" style="294"/>
    <col min="12033" max="12033" width="7.6328125" style="294" customWidth="1"/>
    <col min="12034" max="12041" width="9.6328125" style="294" customWidth="1"/>
    <col min="12042" max="12288" width="9" style="294"/>
    <col min="12289" max="12289" width="7.6328125" style="294" customWidth="1"/>
    <col min="12290" max="12297" width="9.6328125" style="294" customWidth="1"/>
    <col min="12298" max="12544" width="9" style="294"/>
    <col min="12545" max="12545" width="7.6328125" style="294" customWidth="1"/>
    <col min="12546" max="12553" width="9.6328125" style="294" customWidth="1"/>
    <col min="12554" max="12800" width="9" style="294"/>
    <col min="12801" max="12801" width="7.6328125" style="294" customWidth="1"/>
    <col min="12802" max="12809" width="9.6328125" style="294" customWidth="1"/>
    <col min="12810" max="13056" width="9" style="294"/>
    <col min="13057" max="13057" width="7.6328125" style="294" customWidth="1"/>
    <col min="13058" max="13065" width="9.6328125" style="294" customWidth="1"/>
    <col min="13066" max="13312" width="9" style="294"/>
    <col min="13313" max="13313" width="7.6328125" style="294" customWidth="1"/>
    <col min="13314" max="13321" width="9.6328125" style="294" customWidth="1"/>
    <col min="13322" max="13568" width="9" style="294"/>
    <col min="13569" max="13569" width="7.6328125" style="294" customWidth="1"/>
    <col min="13570" max="13577" width="9.6328125" style="294" customWidth="1"/>
    <col min="13578" max="13824" width="9" style="294"/>
    <col min="13825" max="13825" width="7.6328125" style="294" customWidth="1"/>
    <col min="13826" max="13833" width="9.6328125" style="294" customWidth="1"/>
    <col min="13834" max="14080" width="9" style="294"/>
    <col min="14081" max="14081" width="7.6328125" style="294" customWidth="1"/>
    <col min="14082" max="14089" width="9.6328125" style="294" customWidth="1"/>
    <col min="14090" max="14336" width="9" style="294"/>
    <col min="14337" max="14337" width="7.6328125" style="294" customWidth="1"/>
    <col min="14338" max="14345" width="9.6328125" style="294" customWidth="1"/>
    <col min="14346" max="14592" width="9" style="294"/>
    <col min="14593" max="14593" width="7.6328125" style="294" customWidth="1"/>
    <col min="14594" max="14601" width="9.6328125" style="294" customWidth="1"/>
    <col min="14602" max="14848" width="9" style="294"/>
    <col min="14849" max="14849" width="7.6328125" style="294" customWidth="1"/>
    <col min="14850" max="14857" width="9.6328125" style="294" customWidth="1"/>
    <col min="14858" max="15104" width="9" style="294"/>
    <col min="15105" max="15105" width="7.6328125" style="294" customWidth="1"/>
    <col min="15106" max="15113" width="9.6328125" style="294" customWidth="1"/>
    <col min="15114" max="15360" width="9" style="294"/>
    <col min="15361" max="15361" width="7.6328125" style="294" customWidth="1"/>
    <col min="15362" max="15369" width="9.6328125" style="294" customWidth="1"/>
    <col min="15370" max="15616" width="9" style="294"/>
    <col min="15617" max="15617" width="7.6328125" style="294" customWidth="1"/>
    <col min="15618" max="15625" width="9.6328125" style="294" customWidth="1"/>
    <col min="15626" max="15872" width="9" style="294"/>
    <col min="15873" max="15873" width="7.6328125" style="294" customWidth="1"/>
    <col min="15874" max="15881" width="9.6328125" style="294" customWidth="1"/>
    <col min="15882" max="16128" width="9" style="294"/>
    <col min="16129" max="16129" width="7.6328125" style="294" customWidth="1"/>
    <col min="16130" max="16137" width="9.6328125" style="294" customWidth="1"/>
    <col min="16138" max="16384" width="9" style="294"/>
  </cols>
  <sheetData>
    <row r="1" spans="1:11" ht="15" customHeight="1"/>
    <row r="2" spans="1:11" ht="24.75" customHeight="1">
      <c r="A2" s="730" t="s">
        <v>238</v>
      </c>
      <c r="B2" s="723"/>
      <c r="C2" s="723"/>
      <c r="D2" s="723"/>
      <c r="E2" s="723"/>
      <c r="F2" s="723"/>
      <c r="G2" s="723"/>
      <c r="H2" s="723"/>
      <c r="I2" s="723"/>
    </row>
    <row r="3" spans="1:11" ht="15" customHeight="1">
      <c r="A3" s="295"/>
      <c r="B3" s="295"/>
      <c r="C3" s="295"/>
      <c r="D3" s="295"/>
      <c r="E3" s="295"/>
      <c r="F3" s="295"/>
      <c r="G3" s="295"/>
      <c r="H3" s="295"/>
      <c r="I3" s="295"/>
      <c r="J3" s="296"/>
      <c r="K3" s="296"/>
    </row>
    <row r="4" spans="1:11" ht="15" customHeight="1">
      <c r="A4" s="297" t="s">
        <v>220</v>
      </c>
      <c r="B4" s="298" t="s">
        <v>221</v>
      </c>
      <c r="C4" s="299" t="s">
        <v>222</v>
      </c>
      <c r="D4" s="299" t="s">
        <v>223</v>
      </c>
      <c r="E4" s="299" t="s">
        <v>224</v>
      </c>
      <c r="F4" s="299" t="s">
        <v>225</v>
      </c>
      <c r="G4" s="299" t="s">
        <v>226</v>
      </c>
      <c r="H4" s="299" t="s">
        <v>227</v>
      </c>
      <c r="I4" s="300" t="s">
        <v>228</v>
      </c>
      <c r="J4" s="296"/>
      <c r="K4" s="296"/>
    </row>
    <row r="5" spans="1:11" ht="15" customHeight="1">
      <c r="A5" s="301"/>
      <c r="B5" s="302"/>
      <c r="C5" s="303"/>
      <c r="D5" s="303"/>
      <c r="E5" s="303"/>
      <c r="F5" s="303"/>
      <c r="G5" s="303"/>
      <c r="H5" s="303"/>
      <c r="I5" s="304"/>
      <c r="J5" s="296"/>
      <c r="K5" s="296"/>
    </row>
    <row r="6" spans="1:11" ht="15" customHeight="1">
      <c r="A6" s="305"/>
      <c r="B6" s="306"/>
      <c r="C6" s="307"/>
      <c r="D6" s="307"/>
      <c r="E6" s="307"/>
      <c r="F6" s="307"/>
      <c r="G6" s="307"/>
      <c r="H6" s="307"/>
      <c r="I6" s="308"/>
      <c r="J6" s="296"/>
      <c r="K6" s="296"/>
    </row>
    <row r="7" spans="1:11" ht="9" customHeight="1">
      <c r="A7" s="309"/>
      <c r="J7" s="296"/>
      <c r="K7" s="296"/>
    </row>
    <row r="8" spans="1:11" ht="15" customHeight="1">
      <c r="A8" s="309"/>
      <c r="B8" s="294" t="s">
        <v>229</v>
      </c>
      <c r="C8" s="296"/>
      <c r="D8" s="296"/>
      <c r="E8" s="296"/>
      <c r="F8" s="296"/>
      <c r="G8" s="296"/>
      <c r="H8" s="296"/>
      <c r="I8" s="296"/>
      <c r="J8" s="296"/>
      <c r="K8" s="296"/>
    </row>
    <row r="9" spans="1:11" ht="15" customHeight="1">
      <c r="A9" s="310" t="s">
        <v>230</v>
      </c>
      <c r="B9" s="311">
        <v>7088</v>
      </c>
      <c r="C9" s="311">
        <v>6980</v>
      </c>
      <c r="D9" s="311">
        <v>33</v>
      </c>
      <c r="E9" s="311">
        <v>22</v>
      </c>
      <c r="F9" s="312" t="s">
        <v>86</v>
      </c>
      <c r="G9" s="311">
        <v>51</v>
      </c>
      <c r="H9" s="311">
        <v>2</v>
      </c>
      <c r="I9" s="311">
        <v>6</v>
      </c>
      <c r="J9" s="296"/>
      <c r="K9" s="296"/>
    </row>
    <row r="10" spans="1:11" ht="15" customHeight="1">
      <c r="A10" s="310" t="s">
        <v>231</v>
      </c>
      <c r="B10" s="311">
        <v>7066</v>
      </c>
      <c r="C10" s="311">
        <v>6963</v>
      </c>
      <c r="D10" s="311">
        <v>23</v>
      </c>
      <c r="E10" s="311">
        <v>17</v>
      </c>
      <c r="F10" s="312" t="s">
        <v>86</v>
      </c>
      <c r="G10" s="311">
        <v>60</v>
      </c>
      <c r="H10" s="311">
        <v>3</v>
      </c>
      <c r="I10" s="311">
        <v>5</v>
      </c>
      <c r="J10" s="296"/>
      <c r="K10" s="296"/>
    </row>
    <row r="11" spans="1:11" ht="15" customHeight="1">
      <c r="A11" s="310" t="s">
        <v>232</v>
      </c>
      <c r="B11" s="311">
        <v>7770</v>
      </c>
      <c r="C11" s="311">
        <v>7683</v>
      </c>
      <c r="D11" s="311">
        <v>24</v>
      </c>
      <c r="E11" s="311">
        <v>14</v>
      </c>
      <c r="F11" s="312" t="s">
        <v>86</v>
      </c>
      <c r="G11" s="311">
        <v>48</v>
      </c>
      <c r="H11" s="311">
        <v>1</v>
      </c>
      <c r="I11" s="311">
        <v>7</v>
      </c>
      <c r="J11" s="296"/>
      <c r="K11" s="296"/>
    </row>
    <row r="12" spans="1:11" ht="15" customHeight="1">
      <c r="A12" s="310" t="s">
        <v>188</v>
      </c>
      <c r="B12" s="311">
        <v>7583</v>
      </c>
      <c r="C12" s="311">
        <v>7501</v>
      </c>
      <c r="D12" s="311">
        <v>21</v>
      </c>
      <c r="E12" s="311">
        <v>14</v>
      </c>
      <c r="F12" s="312" t="s">
        <v>86</v>
      </c>
      <c r="G12" s="311">
        <v>45</v>
      </c>
      <c r="H12" s="311">
        <v>2</v>
      </c>
      <c r="I12" s="311">
        <v>11</v>
      </c>
      <c r="J12" s="296"/>
      <c r="K12" s="296"/>
    </row>
    <row r="13" spans="1:11" ht="15" customHeight="1">
      <c r="A13" s="313" t="s">
        <v>189</v>
      </c>
      <c r="B13" s="314">
        <v>7487</v>
      </c>
      <c r="C13" s="314">
        <v>7392</v>
      </c>
      <c r="D13" s="314">
        <v>29</v>
      </c>
      <c r="E13" s="314">
        <v>11</v>
      </c>
      <c r="F13" s="312" t="s">
        <v>86</v>
      </c>
      <c r="G13" s="314">
        <v>54</v>
      </c>
      <c r="H13" s="314">
        <v>1</v>
      </c>
      <c r="I13" s="314">
        <v>4</v>
      </c>
      <c r="J13" s="296"/>
      <c r="K13" s="296"/>
    </row>
    <row r="14" spans="1:11" ht="10.5" customHeight="1">
      <c r="A14" s="310"/>
      <c r="B14" s="311"/>
      <c r="C14" s="311"/>
      <c r="D14" s="311"/>
      <c r="E14" s="311"/>
      <c r="F14" s="311"/>
      <c r="G14" s="311"/>
      <c r="H14" s="311"/>
      <c r="I14" s="311"/>
      <c r="J14" s="296"/>
      <c r="K14" s="296"/>
    </row>
    <row r="15" spans="1:11" ht="15" customHeight="1">
      <c r="A15" s="310" t="s">
        <v>233</v>
      </c>
      <c r="B15" s="311">
        <v>3798</v>
      </c>
      <c r="C15" s="311">
        <v>3743</v>
      </c>
      <c r="D15" s="311">
        <v>18</v>
      </c>
      <c r="E15" s="311">
        <v>8</v>
      </c>
      <c r="F15" s="312" t="s">
        <v>86</v>
      </c>
      <c r="G15" s="311">
        <v>28</v>
      </c>
      <c r="H15" s="312">
        <v>1</v>
      </c>
      <c r="I15" s="311">
        <v>3</v>
      </c>
      <c r="J15" s="296"/>
      <c r="K15" s="296"/>
    </row>
    <row r="16" spans="1:11" ht="15" customHeight="1">
      <c r="A16" s="310" t="s">
        <v>234</v>
      </c>
      <c r="B16" s="311">
        <v>3689</v>
      </c>
      <c r="C16" s="311">
        <v>3649</v>
      </c>
      <c r="D16" s="312">
        <v>11</v>
      </c>
      <c r="E16" s="311">
        <v>3</v>
      </c>
      <c r="F16" s="312" t="s">
        <v>86</v>
      </c>
      <c r="G16" s="311">
        <v>26</v>
      </c>
      <c r="H16" s="312" t="s">
        <v>86</v>
      </c>
      <c r="I16" s="312">
        <v>1</v>
      </c>
      <c r="J16" s="296"/>
      <c r="K16" s="296"/>
    </row>
    <row r="17" spans="1:11" ht="10.5" customHeight="1">
      <c r="A17" s="310"/>
      <c r="B17" s="311"/>
      <c r="C17" s="311"/>
      <c r="D17" s="311"/>
      <c r="E17" s="311"/>
      <c r="F17" s="311"/>
      <c r="G17" s="311"/>
      <c r="H17" s="311"/>
      <c r="I17" s="311"/>
      <c r="J17" s="296"/>
      <c r="K17" s="296"/>
    </row>
    <row r="18" spans="1:11" ht="15" customHeight="1">
      <c r="A18" s="310"/>
      <c r="B18" s="315" t="s">
        <v>235</v>
      </c>
      <c r="C18" s="311"/>
      <c r="D18" s="311"/>
      <c r="E18" s="311"/>
      <c r="F18" s="311"/>
      <c r="G18" s="311"/>
      <c r="H18" s="311"/>
      <c r="I18" s="311"/>
      <c r="J18" s="296"/>
      <c r="K18" s="296"/>
    </row>
    <row r="19" spans="1:11" ht="15" customHeight="1">
      <c r="A19" s="310" t="s">
        <v>230</v>
      </c>
      <c r="B19" s="311">
        <v>8036</v>
      </c>
      <c r="C19" s="311">
        <v>4181</v>
      </c>
      <c r="D19" s="311">
        <v>2133</v>
      </c>
      <c r="E19" s="311">
        <v>1439</v>
      </c>
      <c r="F19" s="311">
        <v>74</v>
      </c>
      <c r="G19" s="311">
        <v>209</v>
      </c>
      <c r="H19" s="312" t="s">
        <v>86</v>
      </c>
      <c r="I19" s="311">
        <v>17</v>
      </c>
      <c r="J19" s="296"/>
      <c r="K19" s="296"/>
    </row>
    <row r="20" spans="1:11" ht="15" customHeight="1">
      <c r="A20" s="310" t="s">
        <v>231</v>
      </c>
      <c r="B20" s="311">
        <v>7916</v>
      </c>
      <c r="C20" s="311">
        <v>4197</v>
      </c>
      <c r="D20" s="311">
        <v>2061</v>
      </c>
      <c r="E20" s="311">
        <v>1281</v>
      </c>
      <c r="F20" s="311">
        <v>99</v>
      </c>
      <c r="G20" s="311">
        <v>277</v>
      </c>
      <c r="H20" s="312">
        <v>1</v>
      </c>
      <c r="I20" s="311">
        <v>11</v>
      </c>
      <c r="J20" s="296"/>
      <c r="K20" s="296"/>
    </row>
    <row r="21" spans="1:11" ht="15" customHeight="1">
      <c r="A21" s="310" t="s">
        <v>232</v>
      </c>
      <c r="B21" s="311">
        <v>8231</v>
      </c>
      <c r="C21" s="311">
        <v>4323</v>
      </c>
      <c r="D21" s="311">
        <v>2348</v>
      </c>
      <c r="E21" s="311">
        <v>1158</v>
      </c>
      <c r="F21" s="311">
        <v>107</v>
      </c>
      <c r="G21" s="311">
        <v>295</v>
      </c>
      <c r="H21" s="312" t="s">
        <v>86</v>
      </c>
      <c r="I21" s="311">
        <v>21</v>
      </c>
      <c r="J21" s="296"/>
      <c r="K21" s="296"/>
    </row>
    <row r="22" spans="1:11" ht="15" customHeight="1">
      <c r="A22" s="310" t="s">
        <v>188</v>
      </c>
      <c r="B22" s="311">
        <v>8142</v>
      </c>
      <c r="C22" s="311">
        <v>4283</v>
      </c>
      <c r="D22" s="311">
        <v>2395</v>
      </c>
      <c r="E22" s="311">
        <v>1132</v>
      </c>
      <c r="F22" s="311">
        <v>97</v>
      </c>
      <c r="G22" s="311">
        <v>220</v>
      </c>
      <c r="H22" s="312">
        <v>15</v>
      </c>
      <c r="I22" s="311">
        <v>22</v>
      </c>
      <c r="J22" s="296"/>
      <c r="K22" s="296"/>
    </row>
    <row r="23" spans="1:11" ht="15" customHeight="1">
      <c r="A23" s="313" t="s">
        <v>189</v>
      </c>
      <c r="B23" s="314">
        <v>8016</v>
      </c>
      <c r="C23" s="314">
        <v>4245</v>
      </c>
      <c r="D23" s="314">
        <v>2257</v>
      </c>
      <c r="E23" s="314">
        <v>1240</v>
      </c>
      <c r="F23" s="314">
        <v>50</v>
      </c>
      <c r="G23" s="314">
        <v>217</v>
      </c>
      <c r="H23" s="316">
        <v>7</v>
      </c>
      <c r="I23" s="314">
        <v>7</v>
      </c>
      <c r="J23" s="296"/>
      <c r="K23" s="296"/>
    </row>
    <row r="24" spans="1:11" ht="10.5" customHeight="1">
      <c r="A24" s="310"/>
      <c r="B24" s="311"/>
      <c r="C24" s="311"/>
      <c r="D24" s="311"/>
      <c r="E24" s="311"/>
      <c r="F24" s="311"/>
      <c r="G24" s="311"/>
      <c r="H24" s="311"/>
      <c r="I24" s="311"/>
      <c r="J24" s="296"/>
      <c r="K24" s="296"/>
    </row>
    <row r="25" spans="1:11" ht="15" customHeight="1">
      <c r="A25" s="310" t="s">
        <v>233</v>
      </c>
      <c r="B25" s="311">
        <v>3955</v>
      </c>
      <c r="C25" s="311">
        <v>1985</v>
      </c>
      <c r="D25" s="311">
        <v>1095</v>
      </c>
      <c r="E25" s="311">
        <v>743</v>
      </c>
      <c r="F25" s="311">
        <v>21</v>
      </c>
      <c r="G25" s="311">
        <v>110</v>
      </c>
      <c r="H25" s="312">
        <v>1</v>
      </c>
      <c r="I25" s="311">
        <v>1</v>
      </c>
      <c r="J25" s="296"/>
      <c r="K25" s="296"/>
    </row>
    <row r="26" spans="1:11" ht="15" customHeight="1">
      <c r="A26" s="310" t="s">
        <v>234</v>
      </c>
      <c r="B26" s="311">
        <v>4061</v>
      </c>
      <c r="C26" s="311">
        <v>2260</v>
      </c>
      <c r="D26" s="311">
        <v>1162</v>
      </c>
      <c r="E26" s="311">
        <v>497</v>
      </c>
      <c r="F26" s="311">
        <v>29</v>
      </c>
      <c r="G26" s="311">
        <v>107</v>
      </c>
      <c r="H26" s="312">
        <v>6</v>
      </c>
      <c r="I26" s="311">
        <v>6</v>
      </c>
      <c r="J26" s="296"/>
      <c r="K26" s="296"/>
    </row>
    <row r="27" spans="1:11" ht="9" customHeight="1">
      <c r="A27" s="317"/>
      <c r="B27" s="318"/>
      <c r="C27" s="318"/>
      <c r="D27" s="318"/>
      <c r="E27" s="318"/>
      <c r="F27" s="318"/>
      <c r="G27" s="318"/>
      <c r="H27" s="318"/>
      <c r="I27" s="318"/>
      <c r="J27" s="296"/>
      <c r="K27" s="296"/>
    </row>
    <row r="28" spans="1:11" ht="15" customHeight="1">
      <c r="A28" s="296" t="s">
        <v>236</v>
      </c>
      <c r="B28" s="296"/>
      <c r="C28" s="296"/>
      <c r="D28" s="296"/>
      <c r="E28" s="296"/>
      <c r="F28" s="296"/>
      <c r="G28" s="296"/>
      <c r="H28" s="296"/>
      <c r="I28" s="296"/>
      <c r="J28" s="296"/>
      <c r="K28" s="296"/>
    </row>
    <row r="29" spans="1:11" ht="15" customHeight="1">
      <c r="A29" s="296" t="s">
        <v>237</v>
      </c>
      <c r="B29" s="296"/>
      <c r="C29" s="296"/>
      <c r="D29" s="296"/>
      <c r="E29" s="296"/>
      <c r="F29" s="296"/>
      <c r="G29" s="296"/>
      <c r="H29" s="296"/>
      <c r="I29" s="296"/>
      <c r="J29" s="296"/>
      <c r="K29" s="296"/>
    </row>
    <row r="30" spans="1:11" ht="15" customHeight="1">
      <c r="A30" s="296"/>
      <c r="B30" s="296"/>
      <c r="C30" s="296"/>
      <c r="D30" s="296"/>
      <c r="E30" s="296"/>
      <c r="F30" s="296"/>
      <c r="G30" s="296"/>
      <c r="H30" s="296"/>
      <c r="I30" s="296"/>
      <c r="J30" s="296"/>
      <c r="K30" s="296"/>
    </row>
    <row r="31" spans="1:11" ht="15" customHeight="1">
      <c r="A31" s="296"/>
      <c r="B31" s="296"/>
      <c r="C31" s="296"/>
      <c r="D31" s="296"/>
      <c r="E31" s="296"/>
      <c r="F31" s="296"/>
      <c r="G31" s="296"/>
      <c r="H31" s="296"/>
      <c r="I31" s="296"/>
      <c r="J31" s="296"/>
      <c r="K31" s="296"/>
    </row>
    <row r="32" spans="1:11" ht="15" customHeight="1">
      <c r="A32" s="296"/>
      <c r="B32" s="296"/>
      <c r="C32" s="296"/>
      <c r="D32" s="296"/>
      <c r="E32" s="296"/>
      <c r="F32" s="296"/>
      <c r="G32" s="296"/>
      <c r="H32" s="296"/>
      <c r="I32" s="296"/>
      <c r="J32" s="296"/>
      <c r="K32" s="296"/>
    </row>
    <row r="33" spans="1:11" ht="15" customHeight="1">
      <c r="A33" s="296"/>
      <c r="B33" s="296"/>
      <c r="C33" s="296"/>
      <c r="D33" s="296"/>
      <c r="E33" s="296"/>
      <c r="F33" s="296"/>
      <c r="G33" s="296"/>
      <c r="H33" s="296"/>
      <c r="I33" s="296"/>
      <c r="J33" s="296"/>
      <c r="K33" s="296"/>
    </row>
    <row r="34" spans="1:11" ht="15" customHeight="1">
      <c r="A34" s="296"/>
      <c r="B34" s="296"/>
      <c r="C34" s="296"/>
      <c r="D34" s="296"/>
      <c r="E34" s="296"/>
      <c r="F34" s="296"/>
      <c r="G34" s="296"/>
      <c r="H34" s="296"/>
      <c r="I34" s="296"/>
      <c r="J34" s="296"/>
      <c r="K34" s="296"/>
    </row>
    <row r="35" spans="1:11" ht="15" customHeight="1">
      <c r="A35" s="296"/>
      <c r="B35" s="296"/>
      <c r="C35" s="296"/>
      <c r="D35" s="296"/>
      <c r="E35" s="296"/>
      <c r="F35" s="296"/>
      <c r="G35" s="296"/>
      <c r="H35" s="296"/>
      <c r="I35" s="296"/>
      <c r="J35" s="296"/>
      <c r="K35" s="296"/>
    </row>
    <row r="36" spans="1:11" ht="15" customHeight="1">
      <c r="A36" s="296"/>
      <c r="B36" s="296"/>
      <c r="C36" s="296"/>
      <c r="D36" s="296"/>
      <c r="E36" s="296"/>
      <c r="F36" s="296"/>
      <c r="G36" s="296"/>
      <c r="H36" s="296"/>
      <c r="I36" s="296"/>
      <c r="J36" s="296"/>
      <c r="K36" s="296"/>
    </row>
    <row r="37" spans="1:11">
      <c r="A37" s="296"/>
      <c r="B37" s="296"/>
      <c r="C37" s="296"/>
      <c r="D37" s="296"/>
      <c r="E37" s="296"/>
      <c r="F37" s="296"/>
      <c r="G37" s="296"/>
      <c r="H37" s="296"/>
      <c r="I37" s="296"/>
      <c r="J37" s="296"/>
      <c r="K37" s="296"/>
    </row>
    <row r="38" spans="1:11">
      <c r="A38" s="296"/>
      <c r="B38" s="296"/>
      <c r="C38" s="296"/>
      <c r="D38" s="296"/>
      <c r="E38" s="296"/>
      <c r="F38" s="296"/>
      <c r="G38" s="296"/>
      <c r="H38" s="296"/>
      <c r="I38" s="296"/>
      <c r="J38" s="296"/>
      <c r="K38" s="296"/>
    </row>
  </sheetData>
  <mergeCells count="10">
    <mergeCell ref="G4:G6"/>
    <mergeCell ref="H4:H6"/>
    <mergeCell ref="I4:I6"/>
    <mergeCell ref="A2:I2"/>
    <mergeCell ref="A4:A6"/>
    <mergeCell ref="B4:B6"/>
    <mergeCell ref="C4:C6"/>
    <mergeCell ref="D4:D6"/>
    <mergeCell ref="E4:E6"/>
    <mergeCell ref="F4:F6"/>
  </mergeCells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25D5C-CFAC-47C9-889F-CCBA6F49F76B}">
  <dimension ref="A1:Q31"/>
  <sheetViews>
    <sheetView zoomScaleNormal="100" workbookViewId="0">
      <selection sqref="A1:Q1"/>
    </sheetView>
  </sheetViews>
  <sheetFormatPr defaultColWidth="8.6328125" defaultRowHeight="15" customHeight="1"/>
  <cols>
    <col min="1" max="1" width="4.08984375" style="59" customWidth="1"/>
    <col min="2" max="2" width="4.36328125" style="59" customWidth="1"/>
    <col min="3" max="5" width="5.6328125" style="59" customWidth="1"/>
    <col min="6" max="6" width="5.453125" style="59" customWidth="1"/>
    <col min="7" max="8" width="4.90625" style="59" customWidth="1"/>
    <col min="9" max="9" width="5.453125" style="59" customWidth="1"/>
    <col min="10" max="11" width="4.90625" style="59" customWidth="1"/>
    <col min="12" max="12" width="5.6328125" style="59" customWidth="1"/>
    <col min="13" max="14" width="4.90625" style="59" customWidth="1"/>
    <col min="15" max="15" width="5.453125" style="59" customWidth="1"/>
    <col min="16" max="17" width="4.90625" style="59" customWidth="1"/>
    <col min="18" max="256" width="8.6328125" style="59"/>
    <col min="257" max="257" width="4.08984375" style="59" customWidth="1"/>
    <col min="258" max="258" width="4.36328125" style="59" customWidth="1"/>
    <col min="259" max="261" width="5.6328125" style="59" customWidth="1"/>
    <col min="262" max="262" width="5.453125" style="59" customWidth="1"/>
    <col min="263" max="264" width="4.90625" style="59" customWidth="1"/>
    <col min="265" max="265" width="5.453125" style="59" customWidth="1"/>
    <col min="266" max="267" width="4.90625" style="59" customWidth="1"/>
    <col min="268" max="268" width="5.6328125" style="59" customWidth="1"/>
    <col min="269" max="270" width="4.90625" style="59" customWidth="1"/>
    <col min="271" max="271" width="5.453125" style="59" customWidth="1"/>
    <col min="272" max="273" width="4.90625" style="59" customWidth="1"/>
    <col min="274" max="512" width="8.6328125" style="59"/>
    <col min="513" max="513" width="4.08984375" style="59" customWidth="1"/>
    <col min="514" max="514" width="4.36328125" style="59" customWidth="1"/>
    <col min="515" max="517" width="5.6328125" style="59" customWidth="1"/>
    <col min="518" max="518" width="5.453125" style="59" customWidth="1"/>
    <col min="519" max="520" width="4.90625" style="59" customWidth="1"/>
    <col min="521" max="521" width="5.453125" style="59" customWidth="1"/>
    <col min="522" max="523" width="4.90625" style="59" customWidth="1"/>
    <col min="524" max="524" width="5.6328125" style="59" customWidth="1"/>
    <col min="525" max="526" width="4.90625" style="59" customWidth="1"/>
    <col min="527" max="527" width="5.453125" style="59" customWidth="1"/>
    <col min="528" max="529" width="4.90625" style="59" customWidth="1"/>
    <col min="530" max="768" width="8.6328125" style="59"/>
    <col min="769" max="769" width="4.08984375" style="59" customWidth="1"/>
    <col min="770" max="770" width="4.36328125" style="59" customWidth="1"/>
    <col min="771" max="773" width="5.6328125" style="59" customWidth="1"/>
    <col min="774" max="774" width="5.453125" style="59" customWidth="1"/>
    <col min="775" max="776" width="4.90625" style="59" customWidth="1"/>
    <col min="777" max="777" width="5.453125" style="59" customWidth="1"/>
    <col min="778" max="779" width="4.90625" style="59" customWidth="1"/>
    <col min="780" max="780" width="5.6328125" style="59" customWidth="1"/>
    <col min="781" max="782" width="4.90625" style="59" customWidth="1"/>
    <col min="783" max="783" width="5.453125" style="59" customWidth="1"/>
    <col min="784" max="785" width="4.90625" style="59" customWidth="1"/>
    <col min="786" max="1024" width="8.6328125" style="59"/>
    <col min="1025" max="1025" width="4.08984375" style="59" customWidth="1"/>
    <col min="1026" max="1026" width="4.36328125" style="59" customWidth="1"/>
    <col min="1027" max="1029" width="5.6328125" style="59" customWidth="1"/>
    <col min="1030" max="1030" width="5.453125" style="59" customWidth="1"/>
    <col min="1031" max="1032" width="4.90625" style="59" customWidth="1"/>
    <col min="1033" max="1033" width="5.453125" style="59" customWidth="1"/>
    <col min="1034" max="1035" width="4.90625" style="59" customWidth="1"/>
    <col min="1036" max="1036" width="5.6328125" style="59" customWidth="1"/>
    <col min="1037" max="1038" width="4.90625" style="59" customWidth="1"/>
    <col min="1039" max="1039" width="5.453125" style="59" customWidth="1"/>
    <col min="1040" max="1041" width="4.90625" style="59" customWidth="1"/>
    <col min="1042" max="1280" width="8.6328125" style="59"/>
    <col min="1281" max="1281" width="4.08984375" style="59" customWidth="1"/>
    <col min="1282" max="1282" width="4.36328125" style="59" customWidth="1"/>
    <col min="1283" max="1285" width="5.6328125" style="59" customWidth="1"/>
    <col min="1286" max="1286" width="5.453125" style="59" customWidth="1"/>
    <col min="1287" max="1288" width="4.90625" style="59" customWidth="1"/>
    <col min="1289" max="1289" width="5.453125" style="59" customWidth="1"/>
    <col min="1290" max="1291" width="4.90625" style="59" customWidth="1"/>
    <col min="1292" max="1292" width="5.6328125" style="59" customWidth="1"/>
    <col min="1293" max="1294" width="4.90625" style="59" customWidth="1"/>
    <col min="1295" max="1295" width="5.453125" style="59" customWidth="1"/>
    <col min="1296" max="1297" width="4.90625" style="59" customWidth="1"/>
    <col min="1298" max="1536" width="8.6328125" style="59"/>
    <col min="1537" max="1537" width="4.08984375" style="59" customWidth="1"/>
    <col min="1538" max="1538" width="4.36328125" style="59" customWidth="1"/>
    <col min="1539" max="1541" width="5.6328125" style="59" customWidth="1"/>
    <col min="1542" max="1542" width="5.453125" style="59" customWidth="1"/>
    <col min="1543" max="1544" width="4.90625" style="59" customWidth="1"/>
    <col min="1545" max="1545" width="5.453125" style="59" customWidth="1"/>
    <col min="1546" max="1547" width="4.90625" style="59" customWidth="1"/>
    <col min="1548" max="1548" width="5.6328125" style="59" customWidth="1"/>
    <col min="1549" max="1550" width="4.90625" style="59" customWidth="1"/>
    <col min="1551" max="1551" width="5.453125" style="59" customWidth="1"/>
    <col min="1552" max="1553" width="4.90625" style="59" customWidth="1"/>
    <col min="1554" max="1792" width="8.6328125" style="59"/>
    <col min="1793" max="1793" width="4.08984375" style="59" customWidth="1"/>
    <col min="1794" max="1794" width="4.36328125" style="59" customWidth="1"/>
    <col min="1795" max="1797" width="5.6328125" style="59" customWidth="1"/>
    <col min="1798" max="1798" width="5.453125" style="59" customWidth="1"/>
    <col min="1799" max="1800" width="4.90625" style="59" customWidth="1"/>
    <col min="1801" max="1801" width="5.453125" style="59" customWidth="1"/>
    <col min="1802" max="1803" width="4.90625" style="59" customWidth="1"/>
    <col min="1804" max="1804" width="5.6328125" style="59" customWidth="1"/>
    <col min="1805" max="1806" width="4.90625" style="59" customWidth="1"/>
    <col min="1807" max="1807" width="5.453125" style="59" customWidth="1"/>
    <col min="1808" max="1809" width="4.90625" style="59" customWidth="1"/>
    <col min="1810" max="2048" width="8.6328125" style="59"/>
    <col min="2049" max="2049" width="4.08984375" style="59" customWidth="1"/>
    <col min="2050" max="2050" width="4.36328125" style="59" customWidth="1"/>
    <col min="2051" max="2053" width="5.6328125" style="59" customWidth="1"/>
    <col min="2054" max="2054" width="5.453125" style="59" customWidth="1"/>
    <col min="2055" max="2056" width="4.90625" style="59" customWidth="1"/>
    <col min="2057" max="2057" width="5.453125" style="59" customWidth="1"/>
    <col min="2058" max="2059" width="4.90625" style="59" customWidth="1"/>
    <col min="2060" max="2060" width="5.6328125" style="59" customWidth="1"/>
    <col min="2061" max="2062" width="4.90625" style="59" customWidth="1"/>
    <col min="2063" max="2063" width="5.453125" style="59" customWidth="1"/>
    <col min="2064" max="2065" width="4.90625" style="59" customWidth="1"/>
    <col min="2066" max="2304" width="8.6328125" style="59"/>
    <col min="2305" max="2305" width="4.08984375" style="59" customWidth="1"/>
    <col min="2306" max="2306" width="4.36328125" style="59" customWidth="1"/>
    <col min="2307" max="2309" width="5.6328125" style="59" customWidth="1"/>
    <col min="2310" max="2310" width="5.453125" style="59" customWidth="1"/>
    <col min="2311" max="2312" width="4.90625" style="59" customWidth="1"/>
    <col min="2313" max="2313" width="5.453125" style="59" customWidth="1"/>
    <col min="2314" max="2315" width="4.90625" style="59" customWidth="1"/>
    <col min="2316" max="2316" width="5.6328125" style="59" customWidth="1"/>
    <col min="2317" max="2318" width="4.90625" style="59" customWidth="1"/>
    <col min="2319" max="2319" width="5.453125" style="59" customWidth="1"/>
    <col min="2320" max="2321" width="4.90625" style="59" customWidth="1"/>
    <col min="2322" max="2560" width="8.6328125" style="59"/>
    <col min="2561" max="2561" width="4.08984375" style="59" customWidth="1"/>
    <col min="2562" max="2562" width="4.36328125" style="59" customWidth="1"/>
    <col min="2563" max="2565" width="5.6328125" style="59" customWidth="1"/>
    <col min="2566" max="2566" width="5.453125" style="59" customWidth="1"/>
    <col min="2567" max="2568" width="4.90625" style="59" customWidth="1"/>
    <col min="2569" max="2569" width="5.453125" style="59" customWidth="1"/>
    <col min="2570" max="2571" width="4.90625" style="59" customWidth="1"/>
    <col min="2572" max="2572" width="5.6328125" style="59" customWidth="1"/>
    <col min="2573" max="2574" width="4.90625" style="59" customWidth="1"/>
    <col min="2575" max="2575" width="5.453125" style="59" customWidth="1"/>
    <col min="2576" max="2577" width="4.90625" style="59" customWidth="1"/>
    <col min="2578" max="2816" width="8.6328125" style="59"/>
    <col min="2817" max="2817" width="4.08984375" style="59" customWidth="1"/>
    <col min="2818" max="2818" width="4.36328125" style="59" customWidth="1"/>
    <col min="2819" max="2821" width="5.6328125" style="59" customWidth="1"/>
    <col min="2822" max="2822" width="5.453125" style="59" customWidth="1"/>
    <col min="2823" max="2824" width="4.90625" style="59" customWidth="1"/>
    <col min="2825" max="2825" width="5.453125" style="59" customWidth="1"/>
    <col min="2826" max="2827" width="4.90625" style="59" customWidth="1"/>
    <col min="2828" max="2828" width="5.6328125" style="59" customWidth="1"/>
    <col min="2829" max="2830" width="4.90625" style="59" customWidth="1"/>
    <col min="2831" max="2831" width="5.453125" style="59" customWidth="1"/>
    <col min="2832" max="2833" width="4.90625" style="59" customWidth="1"/>
    <col min="2834" max="3072" width="8.6328125" style="59"/>
    <col min="3073" max="3073" width="4.08984375" style="59" customWidth="1"/>
    <col min="3074" max="3074" width="4.36328125" style="59" customWidth="1"/>
    <col min="3075" max="3077" width="5.6328125" style="59" customWidth="1"/>
    <col min="3078" max="3078" width="5.453125" style="59" customWidth="1"/>
    <col min="3079" max="3080" width="4.90625" style="59" customWidth="1"/>
    <col min="3081" max="3081" width="5.453125" style="59" customWidth="1"/>
    <col min="3082" max="3083" width="4.90625" style="59" customWidth="1"/>
    <col min="3084" max="3084" width="5.6328125" style="59" customWidth="1"/>
    <col min="3085" max="3086" width="4.90625" style="59" customWidth="1"/>
    <col min="3087" max="3087" width="5.453125" style="59" customWidth="1"/>
    <col min="3088" max="3089" width="4.90625" style="59" customWidth="1"/>
    <col min="3090" max="3328" width="8.6328125" style="59"/>
    <col min="3329" max="3329" width="4.08984375" style="59" customWidth="1"/>
    <col min="3330" max="3330" width="4.36328125" style="59" customWidth="1"/>
    <col min="3331" max="3333" width="5.6328125" style="59" customWidth="1"/>
    <col min="3334" max="3334" width="5.453125" style="59" customWidth="1"/>
    <col min="3335" max="3336" width="4.90625" style="59" customWidth="1"/>
    <col min="3337" max="3337" width="5.453125" style="59" customWidth="1"/>
    <col min="3338" max="3339" width="4.90625" style="59" customWidth="1"/>
    <col min="3340" max="3340" width="5.6328125" style="59" customWidth="1"/>
    <col min="3341" max="3342" width="4.90625" style="59" customWidth="1"/>
    <col min="3343" max="3343" width="5.453125" style="59" customWidth="1"/>
    <col min="3344" max="3345" width="4.90625" style="59" customWidth="1"/>
    <col min="3346" max="3584" width="8.6328125" style="59"/>
    <col min="3585" max="3585" width="4.08984375" style="59" customWidth="1"/>
    <col min="3586" max="3586" width="4.36328125" style="59" customWidth="1"/>
    <col min="3587" max="3589" width="5.6328125" style="59" customWidth="1"/>
    <col min="3590" max="3590" width="5.453125" style="59" customWidth="1"/>
    <col min="3591" max="3592" width="4.90625" style="59" customWidth="1"/>
    <col min="3593" max="3593" width="5.453125" style="59" customWidth="1"/>
    <col min="3594" max="3595" width="4.90625" style="59" customWidth="1"/>
    <col min="3596" max="3596" width="5.6328125" style="59" customWidth="1"/>
    <col min="3597" max="3598" width="4.90625" style="59" customWidth="1"/>
    <col min="3599" max="3599" width="5.453125" style="59" customWidth="1"/>
    <col min="3600" max="3601" width="4.90625" style="59" customWidth="1"/>
    <col min="3602" max="3840" width="8.6328125" style="59"/>
    <col min="3841" max="3841" width="4.08984375" style="59" customWidth="1"/>
    <col min="3842" max="3842" width="4.36328125" style="59" customWidth="1"/>
    <col min="3843" max="3845" width="5.6328125" style="59" customWidth="1"/>
    <col min="3846" max="3846" width="5.453125" style="59" customWidth="1"/>
    <col min="3847" max="3848" width="4.90625" style="59" customWidth="1"/>
    <col min="3849" max="3849" width="5.453125" style="59" customWidth="1"/>
    <col min="3850" max="3851" width="4.90625" style="59" customWidth="1"/>
    <col min="3852" max="3852" width="5.6328125" style="59" customWidth="1"/>
    <col min="3853" max="3854" width="4.90625" style="59" customWidth="1"/>
    <col min="3855" max="3855" width="5.453125" style="59" customWidth="1"/>
    <col min="3856" max="3857" width="4.90625" style="59" customWidth="1"/>
    <col min="3858" max="4096" width="8.6328125" style="59"/>
    <col min="4097" max="4097" width="4.08984375" style="59" customWidth="1"/>
    <col min="4098" max="4098" width="4.36328125" style="59" customWidth="1"/>
    <col min="4099" max="4101" width="5.6328125" style="59" customWidth="1"/>
    <col min="4102" max="4102" width="5.453125" style="59" customWidth="1"/>
    <col min="4103" max="4104" width="4.90625" style="59" customWidth="1"/>
    <col min="4105" max="4105" width="5.453125" style="59" customWidth="1"/>
    <col min="4106" max="4107" width="4.90625" style="59" customWidth="1"/>
    <col min="4108" max="4108" width="5.6328125" style="59" customWidth="1"/>
    <col min="4109" max="4110" width="4.90625" style="59" customWidth="1"/>
    <col min="4111" max="4111" width="5.453125" style="59" customWidth="1"/>
    <col min="4112" max="4113" width="4.90625" style="59" customWidth="1"/>
    <col min="4114" max="4352" width="8.6328125" style="59"/>
    <col min="4353" max="4353" width="4.08984375" style="59" customWidth="1"/>
    <col min="4354" max="4354" width="4.36328125" style="59" customWidth="1"/>
    <col min="4355" max="4357" width="5.6328125" style="59" customWidth="1"/>
    <col min="4358" max="4358" width="5.453125" style="59" customWidth="1"/>
    <col min="4359" max="4360" width="4.90625" style="59" customWidth="1"/>
    <col min="4361" max="4361" width="5.453125" style="59" customWidth="1"/>
    <col min="4362" max="4363" width="4.90625" style="59" customWidth="1"/>
    <col min="4364" max="4364" width="5.6328125" style="59" customWidth="1"/>
    <col min="4365" max="4366" width="4.90625" style="59" customWidth="1"/>
    <col min="4367" max="4367" width="5.453125" style="59" customWidth="1"/>
    <col min="4368" max="4369" width="4.90625" style="59" customWidth="1"/>
    <col min="4370" max="4608" width="8.6328125" style="59"/>
    <col min="4609" max="4609" width="4.08984375" style="59" customWidth="1"/>
    <col min="4610" max="4610" width="4.36328125" style="59" customWidth="1"/>
    <col min="4611" max="4613" width="5.6328125" style="59" customWidth="1"/>
    <col min="4614" max="4614" width="5.453125" style="59" customWidth="1"/>
    <col min="4615" max="4616" width="4.90625" style="59" customWidth="1"/>
    <col min="4617" max="4617" width="5.453125" style="59" customWidth="1"/>
    <col min="4618" max="4619" width="4.90625" style="59" customWidth="1"/>
    <col min="4620" max="4620" width="5.6328125" style="59" customWidth="1"/>
    <col min="4621" max="4622" width="4.90625" style="59" customWidth="1"/>
    <col min="4623" max="4623" width="5.453125" style="59" customWidth="1"/>
    <col min="4624" max="4625" width="4.90625" style="59" customWidth="1"/>
    <col min="4626" max="4864" width="8.6328125" style="59"/>
    <col min="4865" max="4865" width="4.08984375" style="59" customWidth="1"/>
    <col min="4866" max="4866" width="4.36328125" style="59" customWidth="1"/>
    <col min="4867" max="4869" width="5.6328125" style="59" customWidth="1"/>
    <col min="4870" max="4870" width="5.453125" style="59" customWidth="1"/>
    <col min="4871" max="4872" width="4.90625" style="59" customWidth="1"/>
    <col min="4873" max="4873" width="5.453125" style="59" customWidth="1"/>
    <col min="4874" max="4875" width="4.90625" style="59" customWidth="1"/>
    <col min="4876" max="4876" width="5.6328125" style="59" customWidth="1"/>
    <col min="4877" max="4878" width="4.90625" style="59" customWidth="1"/>
    <col min="4879" max="4879" width="5.453125" style="59" customWidth="1"/>
    <col min="4880" max="4881" width="4.90625" style="59" customWidth="1"/>
    <col min="4882" max="5120" width="8.6328125" style="59"/>
    <col min="5121" max="5121" width="4.08984375" style="59" customWidth="1"/>
    <col min="5122" max="5122" width="4.36328125" style="59" customWidth="1"/>
    <col min="5123" max="5125" width="5.6328125" style="59" customWidth="1"/>
    <col min="5126" max="5126" width="5.453125" style="59" customWidth="1"/>
    <col min="5127" max="5128" width="4.90625" style="59" customWidth="1"/>
    <col min="5129" max="5129" width="5.453125" style="59" customWidth="1"/>
    <col min="5130" max="5131" width="4.90625" style="59" customWidth="1"/>
    <col min="5132" max="5132" width="5.6328125" style="59" customWidth="1"/>
    <col min="5133" max="5134" width="4.90625" style="59" customWidth="1"/>
    <col min="5135" max="5135" width="5.453125" style="59" customWidth="1"/>
    <col min="5136" max="5137" width="4.90625" style="59" customWidth="1"/>
    <col min="5138" max="5376" width="8.6328125" style="59"/>
    <col min="5377" max="5377" width="4.08984375" style="59" customWidth="1"/>
    <col min="5378" max="5378" width="4.36328125" style="59" customWidth="1"/>
    <col min="5379" max="5381" width="5.6328125" style="59" customWidth="1"/>
    <col min="5382" max="5382" width="5.453125" style="59" customWidth="1"/>
    <col min="5383" max="5384" width="4.90625" style="59" customWidth="1"/>
    <col min="5385" max="5385" width="5.453125" style="59" customWidth="1"/>
    <col min="5386" max="5387" width="4.90625" style="59" customWidth="1"/>
    <col min="5388" max="5388" width="5.6328125" style="59" customWidth="1"/>
    <col min="5389" max="5390" width="4.90625" style="59" customWidth="1"/>
    <col min="5391" max="5391" width="5.453125" style="59" customWidth="1"/>
    <col min="5392" max="5393" width="4.90625" style="59" customWidth="1"/>
    <col min="5394" max="5632" width="8.6328125" style="59"/>
    <col min="5633" max="5633" width="4.08984375" style="59" customWidth="1"/>
    <col min="5634" max="5634" width="4.36328125" style="59" customWidth="1"/>
    <col min="5635" max="5637" width="5.6328125" style="59" customWidth="1"/>
    <col min="5638" max="5638" width="5.453125" style="59" customWidth="1"/>
    <col min="5639" max="5640" width="4.90625" style="59" customWidth="1"/>
    <col min="5641" max="5641" width="5.453125" style="59" customWidth="1"/>
    <col min="5642" max="5643" width="4.90625" style="59" customWidth="1"/>
    <col min="5644" max="5644" width="5.6328125" style="59" customWidth="1"/>
    <col min="5645" max="5646" width="4.90625" style="59" customWidth="1"/>
    <col min="5647" max="5647" width="5.453125" style="59" customWidth="1"/>
    <col min="5648" max="5649" width="4.90625" style="59" customWidth="1"/>
    <col min="5650" max="5888" width="8.6328125" style="59"/>
    <col min="5889" max="5889" width="4.08984375" style="59" customWidth="1"/>
    <col min="5890" max="5890" width="4.36328125" style="59" customWidth="1"/>
    <col min="5891" max="5893" width="5.6328125" style="59" customWidth="1"/>
    <col min="5894" max="5894" width="5.453125" style="59" customWidth="1"/>
    <col min="5895" max="5896" width="4.90625" style="59" customWidth="1"/>
    <col min="5897" max="5897" width="5.453125" style="59" customWidth="1"/>
    <col min="5898" max="5899" width="4.90625" style="59" customWidth="1"/>
    <col min="5900" max="5900" width="5.6328125" style="59" customWidth="1"/>
    <col min="5901" max="5902" width="4.90625" style="59" customWidth="1"/>
    <col min="5903" max="5903" width="5.453125" style="59" customWidth="1"/>
    <col min="5904" max="5905" width="4.90625" style="59" customWidth="1"/>
    <col min="5906" max="6144" width="8.6328125" style="59"/>
    <col min="6145" max="6145" width="4.08984375" style="59" customWidth="1"/>
    <col min="6146" max="6146" width="4.36328125" style="59" customWidth="1"/>
    <col min="6147" max="6149" width="5.6328125" style="59" customWidth="1"/>
    <col min="6150" max="6150" width="5.453125" style="59" customWidth="1"/>
    <col min="6151" max="6152" width="4.90625" style="59" customWidth="1"/>
    <col min="6153" max="6153" width="5.453125" style="59" customWidth="1"/>
    <col min="6154" max="6155" width="4.90625" style="59" customWidth="1"/>
    <col min="6156" max="6156" width="5.6328125" style="59" customWidth="1"/>
    <col min="6157" max="6158" width="4.90625" style="59" customWidth="1"/>
    <col min="6159" max="6159" width="5.453125" style="59" customWidth="1"/>
    <col min="6160" max="6161" width="4.90625" style="59" customWidth="1"/>
    <col min="6162" max="6400" width="8.6328125" style="59"/>
    <col min="6401" max="6401" width="4.08984375" style="59" customWidth="1"/>
    <col min="6402" max="6402" width="4.36328125" style="59" customWidth="1"/>
    <col min="6403" max="6405" width="5.6328125" style="59" customWidth="1"/>
    <col min="6406" max="6406" width="5.453125" style="59" customWidth="1"/>
    <col min="6407" max="6408" width="4.90625" style="59" customWidth="1"/>
    <col min="6409" max="6409" width="5.453125" style="59" customWidth="1"/>
    <col min="6410" max="6411" width="4.90625" style="59" customWidth="1"/>
    <col min="6412" max="6412" width="5.6328125" style="59" customWidth="1"/>
    <col min="6413" max="6414" width="4.90625" style="59" customWidth="1"/>
    <col min="6415" max="6415" width="5.453125" style="59" customWidth="1"/>
    <col min="6416" max="6417" width="4.90625" style="59" customWidth="1"/>
    <col min="6418" max="6656" width="8.6328125" style="59"/>
    <col min="6657" max="6657" width="4.08984375" style="59" customWidth="1"/>
    <col min="6658" max="6658" width="4.36328125" style="59" customWidth="1"/>
    <col min="6659" max="6661" width="5.6328125" style="59" customWidth="1"/>
    <col min="6662" max="6662" width="5.453125" style="59" customWidth="1"/>
    <col min="6663" max="6664" width="4.90625" style="59" customWidth="1"/>
    <col min="6665" max="6665" width="5.453125" style="59" customWidth="1"/>
    <col min="6666" max="6667" width="4.90625" style="59" customWidth="1"/>
    <col min="6668" max="6668" width="5.6328125" style="59" customWidth="1"/>
    <col min="6669" max="6670" width="4.90625" style="59" customWidth="1"/>
    <col min="6671" max="6671" width="5.453125" style="59" customWidth="1"/>
    <col min="6672" max="6673" width="4.90625" style="59" customWidth="1"/>
    <col min="6674" max="6912" width="8.6328125" style="59"/>
    <col min="6913" max="6913" width="4.08984375" style="59" customWidth="1"/>
    <col min="6914" max="6914" width="4.36328125" style="59" customWidth="1"/>
    <col min="6915" max="6917" width="5.6328125" style="59" customWidth="1"/>
    <col min="6918" max="6918" width="5.453125" style="59" customWidth="1"/>
    <col min="6919" max="6920" width="4.90625" style="59" customWidth="1"/>
    <col min="6921" max="6921" width="5.453125" style="59" customWidth="1"/>
    <col min="6922" max="6923" width="4.90625" style="59" customWidth="1"/>
    <col min="6924" max="6924" width="5.6328125" style="59" customWidth="1"/>
    <col min="6925" max="6926" width="4.90625" style="59" customWidth="1"/>
    <col min="6927" max="6927" width="5.453125" style="59" customWidth="1"/>
    <col min="6928" max="6929" width="4.90625" style="59" customWidth="1"/>
    <col min="6930" max="7168" width="8.6328125" style="59"/>
    <col min="7169" max="7169" width="4.08984375" style="59" customWidth="1"/>
    <col min="7170" max="7170" width="4.36328125" style="59" customWidth="1"/>
    <col min="7171" max="7173" width="5.6328125" style="59" customWidth="1"/>
    <col min="7174" max="7174" width="5.453125" style="59" customWidth="1"/>
    <col min="7175" max="7176" width="4.90625" style="59" customWidth="1"/>
    <col min="7177" max="7177" width="5.453125" style="59" customWidth="1"/>
    <col min="7178" max="7179" width="4.90625" style="59" customWidth="1"/>
    <col min="7180" max="7180" width="5.6328125" style="59" customWidth="1"/>
    <col min="7181" max="7182" width="4.90625" style="59" customWidth="1"/>
    <col min="7183" max="7183" width="5.453125" style="59" customWidth="1"/>
    <col min="7184" max="7185" width="4.90625" style="59" customWidth="1"/>
    <col min="7186" max="7424" width="8.6328125" style="59"/>
    <col min="7425" max="7425" width="4.08984375" style="59" customWidth="1"/>
    <col min="7426" max="7426" width="4.36328125" style="59" customWidth="1"/>
    <col min="7427" max="7429" width="5.6328125" style="59" customWidth="1"/>
    <col min="7430" max="7430" width="5.453125" style="59" customWidth="1"/>
    <col min="7431" max="7432" width="4.90625" style="59" customWidth="1"/>
    <col min="7433" max="7433" width="5.453125" style="59" customWidth="1"/>
    <col min="7434" max="7435" width="4.90625" style="59" customWidth="1"/>
    <col min="7436" max="7436" width="5.6328125" style="59" customWidth="1"/>
    <col min="7437" max="7438" width="4.90625" style="59" customWidth="1"/>
    <col min="7439" max="7439" width="5.453125" style="59" customWidth="1"/>
    <col min="7440" max="7441" width="4.90625" style="59" customWidth="1"/>
    <col min="7442" max="7680" width="8.6328125" style="59"/>
    <col min="7681" max="7681" width="4.08984375" style="59" customWidth="1"/>
    <col min="7682" max="7682" width="4.36328125" style="59" customWidth="1"/>
    <col min="7683" max="7685" width="5.6328125" style="59" customWidth="1"/>
    <col min="7686" max="7686" width="5.453125" style="59" customWidth="1"/>
    <col min="7687" max="7688" width="4.90625" style="59" customWidth="1"/>
    <col min="7689" max="7689" width="5.453125" style="59" customWidth="1"/>
    <col min="7690" max="7691" width="4.90625" style="59" customWidth="1"/>
    <col min="7692" max="7692" width="5.6328125" style="59" customWidth="1"/>
    <col min="7693" max="7694" width="4.90625" style="59" customWidth="1"/>
    <col min="7695" max="7695" width="5.453125" style="59" customWidth="1"/>
    <col min="7696" max="7697" width="4.90625" style="59" customWidth="1"/>
    <col min="7698" max="7936" width="8.6328125" style="59"/>
    <col min="7937" max="7937" width="4.08984375" style="59" customWidth="1"/>
    <col min="7938" max="7938" width="4.36328125" style="59" customWidth="1"/>
    <col min="7939" max="7941" width="5.6328125" style="59" customWidth="1"/>
    <col min="7942" max="7942" width="5.453125" style="59" customWidth="1"/>
    <col min="7943" max="7944" width="4.90625" style="59" customWidth="1"/>
    <col min="7945" max="7945" width="5.453125" style="59" customWidth="1"/>
    <col min="7946" max="7947" width="4.90625" style="59" customWidth="1"/>
    <col min="7948" max="7948" width="5.6328125" style="59" customWidth="1"/>
    <col min="7949" max="7950" width="4.90625" style="59" customWidth="1"/>
    <col min="7951" max="7951" width="5.453125" style="59" customWidth="1"/>
    <col min="7952" max="7953" width="4.90625" style="59" customWidth="1"/>
    <col min="7954" max="8192" width="8.6328125" style="59"/>
    <col min="8193" max="8193" width="4.08984375" style="59" customWidth="1"/>
    <col min="8194" max="8194" width="4.36328125" style="59" customWidth="1"/>
    <col min="8195" max="8197" width="5.6328125" style="59" customWidth="1"/>
    <col min="8198" max="8198" width="5.453125" style="59" customWidth="1"/>
    <col min="8199" max="8200" width="4.90625" style="59" customWidth="1"/>
    <col min="8201" max="8201" width="5.453125" style="59" customWidth="1"/>
    <col min="8202" max="8203" width="4.90625" style="59" customWidth="1"/>
    <col min="8204" max="8204" width="5.6328125" style="59" customWidth="1"/>
    <col min="8205" max="8206" width="4.90625" style="59" customWidth="1"/>
    <col min="8207" max="8207" width="5.453125" style="59" customWidth="1"/>
    <col min="8208" max="8209" width="4.90625" style="59" customWidth="1"/>
    <col min="8210" max="8448" width="8.6328125" style="59"/>
    <col min="8449" max="8449" width="4.08984375" style="59" customWidth="1"/>
    <col min="8450" max="8450" width="4.36328125" style="59" customWidth="1"/>
    <col min="8451" max="8453" width="5.6328125" style="59" customWidth="1"/>
    <col min="8454" max="8454" width="5.453125" style="59" customWidth="1"/>
    <col min="8455" max="8456" width="4.90625" style="59" customWidth="1"/>
    <col min="8457" max="8457" width="5.453125" style="59" customWidth="1"/>
    <col min="8458" max="8459" width="4.90625" style="59" customWidth="1"/>
    <col min="8460" max="8460" width="5.6328125" style="59" customWidth="1"/>
    <col min="8461" max="8462" width="4.90625" style="59" customWidth="1"/>
    <col min="8463" max="8463" width="5.453125" style="59" customWidth="1"/>
    <col min="8464" max="8465" width="4.90625" style="59" customWidth="1"/>
    <col min="8466" max="8704" width="8.6328125" style="59"/>
    <col min="8705" max="8705" width="4.08984375" style="59" customWidth="1"/>
    <col min="8706" max="8706" width="4.36328125" style="59" customWidth="1"/>
    <col min="8707" max="8709" width="5.6328125" style="59" customWidth="1"/>
    <col min="8710" max="8710" width="5.453125" style="59" customWidth="1"/>
    <col min="8711" max="8712" width="4.90625" style="59" customWidth="1"/>
    <col min="8713" max="8713" width="5.453125" style="59" customWidth="1"/>
    <col min="8714" max="8715" width="4.90625" style="59" customWidth="1"/>
    <col min="8716" max="8716" width="5.6328125" style="59" customWidth="1"/>
    <col min="8717" max="8718" width="4.90625" style="59" customWidth="1"/>
    <col min="8719" max="8719" width="5.453125" style="59" customWidth="1"/>
    <col min="8720" max="8721" width="4.90625" style="59" customWidth="1"/>
    <col min="8722" max="8960" width="8.6328125" style="59"/>
    <col min="8961" max="8961" width="4.08984375" style="59" customWidth="1"/>
    <col min="8962" max="8962" width="4.36328125" style="59" customWidth="1"/>
    <col min="8963" max="8965" width="5.6328125" style="59" customWidth="1"/>
    <col min="8966" max="8966" width="5.453125" style="59" customWidth="1"/>
    <col min="8967" max="8968" width="4.90625" style="59" customWidth="1"/>
    <col min="8969" max="8969" width="5.453125" style="59" customWidth="1"/>
    <col min="8970" max="8971" width="4.90625" style="59" customWidth="1"/>
    <col min="8972" max="8972" width="5.6328125" style="59" customWidth="1"/>
    <col min="8973" max="8974" width="4.90625" style="59" customWidth="1"/>
    <col min="8975" max="8975" width="5.453125" style="59" customWidth="1"/>
    <col min="8976" max="8977" width="4.90625" style="59" customWidth="1"/>
    <col min="8978" max="9216" width="8.6328125" style="59"/>
    <col min="9217" max="9217" width="4.08984375" style="59" customWidth="1"/>
    <col min="9218" max="9218" width="4.36328125" style="59" customWidth="1"/>
    <col min="9219" max="9221" width="5.6328125" style="59" customWidth="1"/>
    <col min="9222" max="9222" width="5.453125" style="59" customWidth="1"/>
    <col min="9223" max="9224" width="4.90625" style="59" customWidth="1"/>
    <col min="9225" max="9225" width="5.453125" style="59" customWidth="1"/>
    <col min="9226" max="9227" width="4.90625" style="59" customWidth="1"/>
    <col min="9228" max="9228" width="5.6328125" style="59" customWidth="1"/>
    <col min="9229" max="9230" width="4.90625" style="59" customWidth="1"/>
    <col min="9231" max="9231" width="5.453125" style="59" customWidth="1"/>
    <col min="9232" max="9233" width="4.90625" style="59" customWidth="1"/>
    <col min="9234" max="9472" width="8.6328125" style="59"/>
    <col min="9473" max="9473" width="4.08984375" style="59" customWidth="1"/>
    <col min="9474" max="9474" width="4.36328125" style="59" customWidth="1"/>
    <col min="9475" max="9477" width="5.6328125" style="59" customWidth="1"/>
    <col min="9478" max="9478" width="5.453125" style="59" customWidth="1"/>
    <col min="9479" max="9480" width="4.90625" style="59" customWidth="1"/>
    <col min="9481" max="9481" width="5.453125" style="59" customWidth="1"/>
    <col min="9482" max="9483" width="4.90625" style="59" customWidth="1"/>
    <col min="9484" max="9484" width="5.6328125" style="59" customWidth="1"/>
    <col min="9485" max="9486" width="4.90625" style="59" customWidth="1"/>
    <col min="9487" max="9487" width="5.453125" style="59" customWidth="1"/>
    <col min="9488" max="9489" width="4.90625" style="59" customWidth="1"/>
    <col min="9490" max="9728" width="8.6328125" style="59"/>
    <col min="9729" max="9729" width="4.08984375" style="59" customWidth="1"/>
    <col min="9730" max="9730" width="4.36328125" style="59" customWidth="1"/>
    <col min="9731" max="9733" width="5.6328125" style="59" customWidth="1"/>
    <col min="9734" max="9734" width="5.453125" style="59" customWidth="1"/>
    <col min="9735" max="9736" width="4.90625" style="59" customWidth="1"/>
    <col min="9737" max="9737" width="5.453125" style="59" customWidth="1"/>
    <col min="9738" max="9739" width="4.90625" style="59" customWidth="1"/>
    <col min="9740" max="9740" width="5.6328125" style="59" customWidth="1"/>
    <col min="9741" max="9742" width="4.90625" style="59" customWidth="1"/>
    <col min="9743" max="9743" width="5.453125" style="59" customWidth="1"/>
    <col min="9744" max="9745" width="4.90625" style="59" customWidth="1"/>
    <col min="9746" max="9984" width="8.6328125" style="59"/>
    <col min="9985" max="9985" width="4.08984375" style="59" customWidth="1"/>
    <col min="9986" max="9986" width="4.36328125" style="59" customWidth="1"/>
    <col min="9987" max="9989" width="5.6328125" style="59" customWidth="1"/>
    <col min="9990" max="9990" width="5.453125" style="59" customWidth="1"/>
    <col min="9991" max="9992" width="4.90625" style="59" customWidth="1"/>
    <col min="9993" max="9993" width="5.453125" style="59" customWidth="1"/>
    <col min="9994" max="9995" width="4.90625" style="59" customWidth="1"/>
    <col min="9996" max="9996" width="5.6328125" style="59" customWidth="1"/>
    <col min="9997" max="9998" width="4.90625" style="59" customWidth="1"/>
    <col min="9999" max="9999" width="5.453125" style="59" customWidth="1"/>
    <col min="10000" max="10001" width="4.90625" style="59" customWidth="1"/>
    <col min="10002" max="10240" width="8.6328125" style="59"/>
    <col min="10241" max="10241" width="4.08984375" style="59" customWidth="1"/>
    <col min="10242" max="10242" width="4.36328125" style="59" customWidth="1"/>
    <col min="10243" max="10245" width="5.6328125" style="59" customWidth="1"/>
    <col min="10246" max="10246" width="5.453125" style="59" customWidth="1"/>
    <col min="10247" max="10248" width="4.90625" style="59" customWidth="1"/>
    <col min="10249" max="10249" width="5.453125" style="59" customWidth="1"/>
    <col min="10250" max="10251" width="4.90625" style="59" customWidth="1"/>
    <col min="10252" max="10252" width="5.6328125" style="59" customWidth="1"/>
    <col min="10253" max="10254" width="4.90625" style="59" customWidth="1"/>
    <col min="10255" max="10255" width="5.453125" style="59" customWidth="1"/>
    <col min="10256" max="10257" width="4.90625" style="59" customWidth="1"/>
    <col min="10258" max="10496" width="8.6328125" style="59"/>
    <col min="10497" max="10497" width="4.08984375" style="59" customWidth="1"/>
    <col min="10498" max="10498" width="4.36328125" style="59" customWidth="1"/>
    <col min="10499" max="10501" width="5.6328125" style="59" customWidth="1"/>
    <col min="10502" max="10502" width="5.453125" style="59" customWidth="1"/>
    <col min="10503" max="10504" width="4.90625" style="59" customWidth="1"/>
    <col min="10505" max="10505" width="5.453125" style="59" customWidth="1"/>
    <col min="10506" max="10507" width="4.90625" style="59" customWidth="1"/>
    <col min="10508" max="10508" width="5.6328125" style="59" customWidth="1"/>
    <col min="10509" max="10510" width="4.90625" style="59" customWidth="1"/>
    <col min="10511" max="10511" width="5.453125" style="59" customWidth="1"/>
    <col min="10512" max="10513" width="4.90625" style="59" customWidth="1"/>
    <col min="10514" max="10752" width="8.6328125" style="59"/>
    <col min="10753" max="10753" width="4.08984375" style="59" customWidth="1"/>
    <col min="10754" max="10754" width="4.36328125" style="59" customWidth="1"/>
    <col min="10755" max="10757" width="5.6328125" style="59" customWidth="1"/>
    <col min="10758" max="10758" width="5.453125" style="59" customWidth="1"/>
    <col min="10759" max="10760" width="4.90625" style="59" customWidth="1"/>
    <col min="10761" max="10761" width="5.453125" style="59" customWidth="1"/>
    <col min="10762" max="10763" width="4.90625" style="59" customWidth="1"/>
    <col min="10764" max="10764" width="5.6328125" style="59" customWidth="1"/>
    <col min="10765" max="10766" width="4.90625" style="59" customWidth="1"/>
    <col min="10767" max="10767" width="5.453125" style="59" customWidth="1"/>
    <col min="10768" max="10769" width="4.90625" style="59" customWidth="1"/>
    <col min="10770" max="11008" width="8.6328125" style="59"/>
    <col min="11009" max="11009" width="4.08984375" style="59" customWidth="1"/>
    <col min="11010" max="11010" width="4.36328125" style="59" customWidth="1"/>
    <col min="11011" max="11013" width="5.6328125" style="59" customWidth="1"/>
    <col min="11014" max="11014" width="5.453125" style="59" customWidth="1"/>
    <col min="11015" max="11016" width="4.90625" style="59" customWidth="1"/>
    <col min="11017" max="11017" width="5.453125" style="59" customWidth="1"/>
    <col min="11018" max="11019" width="4.90625" style="59" customWidth="1"/>
    <col min="11020" max="11020" width="5.6328125" style="59" customWidth="1"/>
    <col min="11021" max="11022" width="4.90625" style="59" customWidth="1"/>
    <col min="11023" max="11023" width="5.453125" style="59" customWidth="1"/>
    <col min="11024" max="11025" width="4.90625" style="59" customWidth="1"/>
    <col min="11026" max="11264" width="8.6328125" style="59"/>
    <col min="11265" max="11265" width="4.08984375" style="59" customWidth="1"/>
    <col min="11266" max="11266" width="4.36328125" style="59" customWidth="1"/>
    <col min="11267" max="11269" width="5.6328125" style="59" customWidth="1"/>
    <col min="11270" max="11270" width="5.453125" style="59" customWidth="1"/>
    <col min="11271" max="11272" width="4.90625" style="59" customWidth="1"/>
    <col min="11273" max="11273" width="5.453125" style="59" customWidth="1"/>
    <col min="11274" max="11275" width="4.90625" style="59" customWidth="1"/>
    <col min="11276" max="11276" width="5.6328125" style="59" customWidth="1"/>
    <col min="11277" max="11278" width="4.90625" style="59" customWidth="1"/>
    <col min="11279" max="11279" width="5.453125" style="59" customWidth="1"/>
    <col min="11280" max="11281" width="4.90625" style="59" customWidth="1"/>
    <col min="11282" max="11520" width="8.6328125" style="59"/>
    <col min="11521" max="11521" width="4.08984375" style="59" customWidth="1"/>
    <col min="11522" max="11522" width="4.36328125" style="59" customWidth="1"/>
    <col min="11523" max="11525" width="5.6328125" style="59" customWidth="1"/>
    <col min="11526" max="11526" width="5.453125" style="59" customWidth="1"/>
    <col min="11527" max="11528" width="4.90625" style="59" customWidth="1"/>
    <col min="11529" max="11529" width="5.453125" style="59" customWidth="1"/>
    <col min="11530" max="11531" width="4.90625" style="59" customWidth="1"/>
    <col min="11532" max="11532" width="5.6328125" style="59" customWidth="1"/>
    <col min="11533" max="11534" width="4.90625" style="59" customWidth="1"/>
    <col min="11535" max="11535" width="5.453125" style="59" customWidth="1"/>
    <col min="11536" max="11537" width="4.90625" style="59" customWidth="1"/>
    <col min="11538" max="11776" width="8.6328125" style="59"/>
    <col min="11777" max="11777" width="4.08984375" style="59" customWidth="1"/>
    <col min="11778" max="11778" width="4.36328125" style="59" customWidth="1"/>
    <col min="11779" max="11781" width="5.6328125" style="59" customWidth="1"/>
    <col min="11782" max="11782" width="5.453125" style="59" customWidth="1"/>
    <col min="11783" max="11784" width="4.90625" style="59" customWidth="1"/>
    <col min="11785" max="11785" width="5.453125" style="59" customWidth="1"/>
    <col min="11786" max="11787" width="4.90625" style="59" customWidth="1"/>
    <col min="11788" max="11788" width="5.6328125" style="59" customWidth="1"/>
    <col min="11789" max="11790" width="4.90625" style="59" customWidth="1"/>
    <col min="11791" max="11791" width="5.453125" style="59" customWidth="1"/>
    <col min="11792" max="11793" width="4.90625" style="59" customWidth="1"/>
    <col min="11794" max="12032" width="8.6328125" style="59"/>
    <col min="12033" max="12033" width="4.08984375" style="59" customWidth="1"/>
    <col min="12034" max="12034" width="4.36328125" style="59" customWidth="1"/>
    <col min="12035" max="12037" width="5.6328125" style="59" customWidth="1"/>
    <col min="12038" max="12038" width="5.453125" style="59" customWidth="1"/>
    <col min="12039" max="12040" width="4.90625" style="59" customWidth="1"/>
    <col min="12041" max="12041" width="5.453125" style="59" customWidth="1"/>
    <col min="12042" max="12043" width="4.90625" style="59" customWidth="1"/>
    <col min="12044" max="12044" width="5.6328125" style="59" customWidth="1"/>
    <col min="12045" max="12046" width="4.90625" style="59" customWidth="1"/>
    <col min="12047" max="12047" width="5.453125" style="59" customWidth="1"/>
    <col min="12048" max="12049" width="4.90625" style="59" customWidth="1"/>
    <col min="12050" max="12288" width="8.6328125" style="59"/>
    <col min="12289" max="12289" width="4.08984375" style="59" customWidth="1"/>
    <col min="12290" max="12290" width="4.36328125" style="59" customWidth="1"/>
    <col min="12291" max="12293" width="5.6328125" style="59" customWidth="1"/>
    <col min="12294" max="12294" width="5.453125" style="59" customWidth="1"/>
    <col min="12295" max="12296" width="4.90625" style="59" customWidth="1"/>
    <col min="12297" max="12297" width="5.453125" style="59" customWidth="1"/>
    <col min="12298" max="12299" width="4.90625" style="59" customWidth="1"/>
    <col min="12300" max="12300" width="5.6328125" style="59" customWidth="1"/>
    <col min="12301" max="12302" width="4.90625" style="59" customWidth="1"/>
    <col min="12303" max="12303" width="5.453125" style="59" customWidth="1"/>
    <col min="12304" max="12305" width="4.90625" style="59" customWidth="1"/>
    <col min="12306" max="12544" width="8.6328125" style="59"/>
    <col min="12545" max="12545" width="4.08984375" style="59" customWidth="1"/>
    <col min="12546" max="12546" width="4.36328125" style="59" customWidth="1"/>
    <col min="12547" max="12549" width="5.6328125" style="59" customWidth="1"/>
    <col min="12550" max="12550" width="5.453125" style="59" customWidth="1"/>
    <col min="12551" max="12552" width="4.90625" style="59" customWidth="1"/>
    <col min="12553" max="12553" width="5.453125" style="59" customWidth="1"/>
    <col min="12554" max="12555" width="4.90625" style="59" customWidth="1"/>
    <col min="12556" max="12556" width="5.6328125" style="59" customWidth="1"/>
    <col min="12557" max="12558" width="4.90625" style="59" customWidth="1"/>
    <col min="12559" max="12559" width="5.453125" style="59" customWidth="1"/>
    <col min="12560" max="12561" width="4.90625" style="59" customWidth="1"/>
    <col min="12562" max="12800" width="8.6328125" style="59"/>
    <col min="12801" max="12801" width="4.08984375" style="59" customWidth="1"/>
    <col min="12802" max="12802" width="4.36328125" style="59" customWidth="1"/>
    <col min="12803" max="12805" width="5.6328125" style="59" customWidth="1"/>
    <col min="12806" max="12806" width="5.453125" style="59" customWidth="1"/>
    <col min="12807" max="12808" width="4.90625" style="59" customWidth="1"/>
    <col min="12809" max="12809" width="5.453125" style="59" customWidth="1"/>
    <col min="12810" max="12811" width="4.90625" style="59" customWidth="1"/>
    <col min="12812" max="12812" width="5.6328125" style="59" customWidth="1"/>
    <col min="12813" max="12814" width="4.90625" style="59" customWidth="1"/>
    <col min="12815" max="12815" width="5.453125" style="59" customWidth="1"/>
    <col min="12816" max="12817" width="4.90625" style="59" customWidth="1"/>
    <col min="12818" max="13056" width="8.6328125" style="59"/>
    <col min="13057" max="13057" width="4.08984375" style="59" customWidth="1"/>
    <col min="13058" max="13058" width="4.36328125" style="59" customWidth="1"/>
    <col min="13059" max="13061" width="5.6328125" style="59" customWidth="1"/>
    <col min="13062" max="13062" width="5.453125" style="59" customWidth="1"/>
    <col min="13063" max="13064" width="4.90625" style="59" customWidth="1"/>
    <col min="13065" max="13065" width="5.453125" style="59" customWidth="1"/>
    <col min="13066" max="13067" width="4.90625" style="59" customWidth="1"/>
    <col min="13068" max="13068" width="5.6328125" style="59" customWidth="1"/>
    <col min="13069" max="13070" width="4.90625" style="59" customWidth="1"/>
    <col min="13071" max="13071" width="5.453125" style="59" customWidth="1"/>
    <col min="13072" max="13073" width="4.90625" style="59" customWidth="1"/>
    <col min="13074" max="13312" width="8.6328125" style="59"/>
    <col min="13313" max="13313" width="4.08984375" style="59" customWidth="1"/>
    <col min="13314" max="13314" width="4.36328125" style="59" customWidth="1"/>
    <col min="13315" max="13317" width="5.6328125" style="59" customWidth="1"/>
    <col min="13318" max="13318" width="5.453125" style="59" customWidth="1"/>
    <col min="13319" max="13320" width="4.90625" style="59" customWidth="1"/>
    <col min="13321" max="13321" width="5.453125" style="59" customWidth="1"/>
    <col min="13322" max="13323" width="4.90625" style="59" customWidth="1"/>
    <col min="13324" max="13324" width="5.6328125" style="59" customWidth="1"/>
    <col min="13325" max="13326" width="4.90625" style="59" customWidth="1"/>
    <col min="13327" max="13327" width="5.453125" style="59" customWidth="1"/>
    <col min="13328" max="13329" width="4.90625" style="59" customWidth="1"/>
    <col min="13330" max="13568" width="8.6328125" style="59"/>
    <col min="13569" max="13569" width="4.08984375" style="59" customWidth="1"/>
    <col min="13570" max="13570" width="4.36328125" style="59" customWidth="1"/>
    <col min="13571" max="13573" width="5.6328125" style="59" customWidth="1"/>
    <col min="13574" max="13574" width="5.453125" style="59" customWidth="1"/>
    <col min="13575" max="13576" width="4.90625" style="59" customWidth="1"/>
    <col min="13577" max="13577" width="5.453125" style="59" customWidth="1"/>
    <col min="13578" max="13579" width="4.90625" style="59" customWidth="1"/>
    <col min="13580" max="13580" width="5.6328125" style="59" customWidth="1"/>
    <col min="13581" max="13582" width="4.90625" style="59" customWidth="1"/>
    <col min="13583" max="13583" width="5.453125" style="59" customWidth="1"/>
    <col min="13584" max="13585" width="4.90625" style="59" customWidth="1"/>
    <col min="13586" max="13824" width="8.6328125" style="59"/>
    <col min="13825" max="13825" width="4.08984375" style="59" customWidth="1"/>
    <col min="13826" max="13826" width="4.36328125" style="59" customWidth="1"/>
    <col min="13827" max="13829" width="5.6328125" style="59" customWidth="1"/>
    <col min="13830" max="13830" width="5.453125" style="59" customWidth="1"/>
    <col min="13831" max="13832" width="4.90625" style="59" customWidth="1"/>
    <col min="13833" max="13833" width="5.453125" style="59" customWidth="1"/>
    <col min="13834" max="13835" width="4.90625" style="59" customWidth="1"/>
    <col min="13836" max="13836" width="5.6328125" style="59" customWidth="1"/>
    <col min="13837" max="13838" width="4.90625" style="59" customWidth="1"/>
    <col min="13839" max="13839" width="5.453125" style="59" customWidth="1"/>
    <col min="13840" max="13841" width="4.90625" style="59" customWidth="1"/>
    <col min="13842" max="14080" width="8.6328125" style="59"/>
    <col min="14081" max="14081" width="4.08984375" style="59" customWidth="1"/>
    <col min="14082" max="14082" width="4.36328125" style="59" customWidth="1"/>
    <col min="14083" max="14085" width="5.6328125" style="59" customWidth="1"/>
    <col min="14086" max="14086" width="5.453125" style="59" customWidth="1"/>
    <col min="14087" max="14088" width="4.90625" style="59" customWidth="1"/>
    <col min="14089" max="14089" width="5.453125" style="59" customWidth="1"/>
    <col min="14090" max="14091" width="4.90625" style="59" customWidth="1"/>
    <col min="14092" max="14092" width="5.6328125" style="59" customWidth="1"/>
    <col min="14093" max="14094" width="4.90625" style="59" customWidth="1"/>
    <col min="14095" max="14095" width="5.453125" style="59" customWidth="1"/>
    <col min="14096" max="14097" width="4.90625" style="59" customWidth="1"/>
    <col min="14098" max="14336" width="8.6328125" style="59"/>
    <col min="14337" max="14337" width="4.08984375" style="59" customWidth="1"/>
    <col min="14338" max="14338" width="4.36328125" style="59" customWidth="1"/>
    <col min="14339" max="14341" width="5.6328125" style="59" customWidth="1"/>
    <col min="14342" max="14342" width="5.453125" style="59" customWidth="1"/>
    <col min="14343" max="14344" width="4.90625" style="59" customWidth="1"/>
    <col min="14345" max="14345" width="5.453125" style="59" customWidth="1"/>
    <col min="14346" max="14347" width="4.90625" style="59" customWidth="1"/>
    <col min="14348" max="14348" width="5.6328125" style="59" customWidth="1"/>
    <col min="14349" max="14350" width="4.90625" style="59" customWidth="1"/>
    <col min="14351" max="14351" width="5.453125" style="59" customWidth="1"/>
    <col min="14352" max="14353" width="4.90625" style="59" customWidth="1"/>
    <col min="14354" max="14592" width="8.6328125" style="59"/>
    <col min="14593" max="14593" width="4.08984375" style="59" customWidth="1"/>
    <col min="14594" max="14594" width="4.36328125" style="59" customWidth="1"/>
    <col min="14595" max="14597" width="5.6328125" style="59" customWidth="1"/>
    <col min="14598" max="14598" width="5.453125" style="59" customWidth="1"/>
    <col min="14599" max="14600" width="4.90625" style="59" customWidth="1"/>
    <col min="14601" max="14601" width="5.453125" style="59" customWidth="1"/>
    <col min="14602" max="14603" width="4.90625" style="59" customWidth="1"/>
    <col min="14604" max="14604" width="5.6328125" style="59" customWidth="1"/>
    <col min="14605" max="14606" width="4.90625" style="59" customWidth="1"/>
    <col min="14607" max="14607" width="5.453125" style="59" customWidth="1"/>
    <col min="14608" max="14609" width="4.90625" style="59" customWidth="1"/>
    <col min="14610" max="14848" width="8.6328125" style="59"/>
    <col min="14849" max="14849" width="4.08984375" style="59" customWidth="1"/>
    <col min="14850" max="14850" width="4.36328125" style="59" customWidth="1"/>
    <col min="14851" max="14853" width="5.6328125" style="59" customWidth="1"/>
    <col min="14854" max="14854" width="5.453125" style="59" customWidth="1"/>
    <col min="14855" max="14856" width="4.90625" style="59" customWidth="1"/>
    <col min="14857" max="14857" width="5.453125" style="59" customWidth="1"/>
    <col min="14858" max="14859" width="4.90625" style="59" customWidth="1"/>
    <col min="14860" max="14860" width="5.6328125" style="59" customWidth="1"/>
    <col min="14861" max="14862" width="4.90625" style="59" customWidth="1"/>
    <col min="14863" max="14863" width="5.453125" style="59" customWidth="1"/>
    <col min="14864" max="14865" width="4.90625" style="59" customWidth="1"/>
    <col min="14866" max="15104" width="8.6328125" style="59"/>
    <col min="15105" max="15105" width="4.08984375" style="59" customWidth="1"/>
    <col min="15106" max="15106" width="4.36328125" style="59" customWidth="1"/>
    <col min="15107" max="15109" width="5.6328125" style="59" customWidth="1"/>
    <col min="15110" max="15110" width="5.453125" style="59" customWidth="1"/>
    <col min="15111" max="15112" width="4.90625" style="59" customWidth="1"/>
    <col min="15113" max="15113" width="5.453125" style="59" customWidth="1"/>
    <col min="15114" max="15115" width="4.90625" style="59" customWidth="1"/>
    <col min="15116" max="15116" width="5.6328125" style="59" customWidth="1"/>
    <col min="15117" max="15118" width="4.90625" style="59" customWidth="1"/>
    <col min="15119" max="15119" width="5.453125" style="59" customWidth="1"/>
    <col min="15120" max="15121" width="4.90625" style="59" customWidth="1"/>
    <col min="15122" max="15360" width="8.6328125" style="59"/>
    <col min="15361" max="15361" width="4.08984375" style="59" customWidth="1"/>
    <col min="15362" max="15362" width="4.36328125" style="59" customWidth="1"/>
    <col min="15363" max="15365" width="5.6328125" style="59" customWidth="1"/>
    <col min="15366" max="15366" width="5.453125" style="59" customWidth="1"/>
    <col min="15367" max="15368" width="4.90625" style="59" customWidth="1"/>
    <col min="15369" max="15369" width="5.453125" style="59" customWidth="1"/>
    <col min="15370" max="15371" width="4.90625" style="59" customWidth="1"/>
    <col min="15372" max="15372" width="5.6328125" style="59" customWidth="1"/>
    <col min="15373" max="15374" width="4.90625" style="59" customWidth="1"/>
    <col min="15375" max="15375" width="5.453125" style="59" customWidth="1"/>
    <col min="15376" max="15377" width="4.90625" style="59" customWidth="1"/>
    <col min="15378" max="15616" width="8.6328125" style="59"/>
    <col min="15617" max="15617" width="4.08984375" style="59" customWidth="1"/>
    <col min="15618" max="15618" width="4.36328125" style="59" customWidth="1"/>
    <col min="15619" max="15621" width="5.6328125" style="59" customWidth="1"/>
    <col min="15622" max="15622" width="5.453125" style="59" customWidth="1"/>
    <col min="15623" max="15624" width="4.90625" style="59" customWidth="1"/>
    <col min="15625" max="15625" width="5.453125" style="59" customWidth="1"/>
    <col min="15626" max="15627" width="4.90625" style="59" customWidth="1"/>
    <col min="15628" max="15628" width="5.6328125" style="59" customWidth="1"/>
    <col min="15629" max="15630" width="4.90625" style="59" customWidth="1"/>
    <col min="15631" max="15631" width="5.453125" style="59" customWidth="1"/>
    <col min="15632" max="15633" width="4.90625" style="59" customWidth="1"/>
    <col min="15634" max="15872" width="8.6328125" style="59"/>
    <col min="15873" max="15873" width="4.08984375" style="59" customWidth="1"/>
    <col min="15874" max="15874" width="4.36328125" style="59" customWidth="1"/>
    <col min="15875" max="15877" width="5.6328125" style="59" customWidth="1"/>
    <col min="15878" max="15878" width="5.453125" style="59" customWidth="1"/>
    <col min="15879" max="15880" width="4.90625" style="59" customWidth="1"/>
    <col min="15881" max="15881" width="5.453125" style="59" customWidth="1"/>
    <col min="15882" max="15883" width="4.90625" style="59" customWidth="1"/>
    <col min="15884" max="15884" width="5.6328125" style="59" customWidth="1"/>
    <col min="15885" max="15886" width="4.90625" style="59" customWidth="1"/>
    <col min="15887" max="15887" width="5.453125" style="59" customWidth="1"/>
    <col min="15888" max="15889" width="4.90625" style="59" customWidth="1"/>
    <col min="15890" max="16128" width="8.6328125" style="59"/>
    <col min="16129" max="16129" width="4.08984375" style="59" customWidth="1"/>
    <col min="16130" max="16130" width="4.36328125" style="59" customWidth="1"/>
    <col min="16131" max="16133" width="5.6328125" style="59" customWidth="1"/>
    <col min="16134" max="16134" width="5.453125" style="59" customWidth="1"/>
    <col min="16135" max="16136" width="4.90625" style="59" customWidth="1"/>
    <col min="16137" max="16137" width="5.453125" style="59" customWidth="1"/>
    <col min="16138" max="16139" width="4.90625" style="59" customWidth="1"/>
    <col min="16140" max="16140" width="5.6328125" style="59" customWidth="1"/>
    <col min="16141" max="16142" width="4.90625" style="59" customWidth="1"/>
    <col min="16143" max="16143" width="5.453125" style="59" customWidth="1"/>
    <col min="16144" max="16145" width="4.90625" style="59" customWidth="1"/>
    <col min="16146" max="16384" width="8.6328125" style="59"/>
  </cols>
  <sheetData>
    <row r="1" spans="1:17" ht="24" customHeight="1">
      <c r="A1" s="722" t="s">
        <v>239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  <c r="Q1" s="722"/>
    </row>
    <row r="2" spans="1:17" ht="15" customHeight="1">
      <c r="A2" s="60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60"/>
      <c r="O2" s="60"/>
      <c r="P2" s="60"/>
      <c r="Q2" s="60"/>
    </row>
    <row r="3" spans="1:17" ht="15" customHeight="1">
      <c r="A3" s="62" t="s">
        <v>240</v>
      </c>
      <c r="B3" s="63"/>
      <c r="C3" s="106" t="s">
        <v>241</v>
      </c>
      <c r="D3" s="64"/>
      <c r="E3" s="64"/>
      <c r="F3" s="64" t="s">
        <v>242</v>
      </c>
      <c r="G3" s="64"/>
      <c r="H3" s="64"/>
      <c r="I3" s="64" t="s">
        <v>243</v>
      </c>
      <c r="J3" s="64"/>
      <c r="K3" s="64"/>
      <c r="L3" s="64" t="s">
        <v>244</v>
      </c>
      <c r="M3" s="64"/>
      <c r="N3" s="65"/>
      <c r="O3" s="64" t="s">
        <v>245</v>
      </c>
      <c r="P3" s="64"/>
      <c r="Q3" s="65"/>
    </row>
    <row r="4" spans="1:17" ht="15" customHeight="1">
      <c r="A4" s="73"/>
      <c r="B4" s="74"/>
      <c r="C4" s="114" t="s">
        <v>19</v>
      </c>
      <c r="D4" s="75" t="s">
        <v>20</v>
      </c>
      <c r="E4" s="75" t="s">
        <v>21</v>
      </c>
      <c r="F4" s="75" t="s">
        <v>19</v>
      </c>
      <c r="G4" s="75" t="s">
        <v>20</v>
      </c>
      <c r="H4" s="75" t="s">
        <v>21</v>
      </c>
      <c r="I4" s="75" t="s">
        <v>19</v>
      </c>
      <c r="J4" s="75" t="s">
        <v>20</v>
      </c>
      <c r="K4" s="75" t="s">
        <v>21</v>
      </c>
      <c r="L4" s="75" t="s">
        <v>19</v>
      </c>
      <c r="M4" s="75" t="s">
        <v>20</v>
      </c>
      <c r="N4" s="77" t="s">
        <v>21</v>
      </c>
      <c r="O4" s="75" t="s">
        <v>19</v>
      </c>
      <c r="P4" s="75" t="s">
        <v>20</v>
      </c>
      <c r="Q4" s="77" t="s">
        <v>21</v>
      </c>
    </row>
    <row r="5" spans="1:17" ht="9" customHeight="1">
      <c r="A5" s="60"/>
      <c r="B5" s="81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1:17" ht="15" customHeight="1">
      <c r="A6" s="61" t="s">
        <v>212</v>
      </c>
      <c r="B6" s="206" t="s">
        <v>110</v>
      </c>
      <c r="C6" s="319">
        <v>28</v>
      </c>
      <c r="D6" s="319">
        <v>22</v>
      </c>
      <c r="E6" s="319">
        <v>6</v>
      </c>
      <c r="F6" s="319">
        <v>2</v>
      </c>
      <c r="G6" s="319">
        <v>2</v>
      </c>
      <c r="H6" s="319" t="s">
        <v>86</v>
      </c>
      <c r="I6" s="319">
        <v>6</v>
      </c>
      <c r="J6" s="319">
        <v>6</v>
      </c>
      <c r="K6" s="319" t="s">
        <v>86</v>
      </c>
      <c r="L6" s="319">
        <v>19</v>
      </c>
      <c r="M6" s="319">
        <v>14</v>
      </c>
      <c r="N6" s="319">
        <v>5</v>
      </c>
      <c r="O6" s="319">
        <v>1</v>
      </c>
      <c r="P6" s="61" t="s">
        <v>86</v>
      </c>
      <c r="Q6" s="319">
        <v>1</v>
      </c>
    </row>
    <row r="7" spans="1:17" ht="15" customHeight="1">
      <c r="A7" s="61"/>
      <c r="B7" s="206" t="s">
        <v>111</v>
      </c>
      <c r="C7" s="60">
        <v>22</v>
      </c>
      <c r="D7" s="60">
        <v>19</v>
      </c>
      <c r="E7" s="60">
        <v>3</v>
      </c>
      <c r="F7" s="60">
        <v>5</v>
      </c>
      <c r="G7" s="60">
        <v>5</v>
      </c>
      <c r="H7" s="319" t="s">
        <v>86</v>
      </c>
      <c r="I7" s="60">
        <v>8</v>
      </c>
      <c r="J7" s="60">
        <v>8</v>
      </c>
      <c r="K7" s="319" t="s">
        <v>86</v>
      </c>
      <c r="L7" s="60">
        <v>9</v>
      </c>
      <c r="M7" s="60">
        <v>6</v>
      </c>
      <c r="N7" s="60">
        <v>3</v>
      </c>
      <c r="O7" s="61" t="s">
        <v>86</v>
      </c>
      <c r="P7" s="319" t="s">
        <v>86</v>
      </c>
      <c r="Q7" s="319" t="s">
        <v>86</v>
      </c>
    </row>
    <row r="8" spans="1:17" ht="15" customHeight="1">
      <c r="A8" s="61"/>
      <c r="B8" s="206" t="s">
        <v>112</v>
      </c>
      <c r="C8" s="60">
        <v>21</v>
      </c>
      <c r="D8" s="60">
        <v>17</v>
      </c>
      <c r="E8" s="60">
        <v>4</v>
      </c>
      <c r="F8" s="61" t="s">
        <v>86</v>
      </c>
      <c r="G8" s="61" t="s">
        <v>86</v>
      </c>
      <c r="H8" s="61" t="s">
        <v>86</v>
      </c>
      <c r="I8" s="60">
        <v>5</v>
      </c>
      <c r="J8" s="60">
        <v>5</v>
      </c>
      <c r="K8" s="319" t="s">
        <v>86</v>
      </c>
      <c r="L8" s="60">
        <v>15</v>
      </c>
      <c r="M8" s="60">
        <v>12</v>
      </c>
      <c r="N8" s="60">
        <v>3</v>
      </c>
      <c r="O8" s="61">
        <v>1</v>
      </c>
      <c r="P8" s="61" t="s">
        <v>86</v>
      </c>
      <c r="Q8" s="61">
        <v>1</v>
      </c>
    </row>
    <row r="9" spans="1:17" s="128" customFormat="1" ht="15" customHeight="1">
      <c r="A9" s="201"/>
      <c r="B9" s="206" t="s">
        <v>113</v>
      </c>
      <c r="C9" s="60">
        <v>25</v>
      </c>
      <c r="D9" s="60">
        <v>22</v>
      </c>
      <c r="E9" s="60">
        <v>3</v>
      </c>
      <c r="F9" s="61" t="s">
        <v>86</v>
      </c>
      <c r="G9" s="61" t="s">
        <v>86</v>
      </c>
      <c r="H9" s="61" t="s">
        <v>86</v>
      </c>
      <c r="I9" s="60">
        <v>4</v>
      </c>
      <c r="J9" s="60">
        <v>4</v>
      </c>
      <c r="K9" s="61" t="s">
        <v>86</v>
      </c>
      <c r="L9" s="60">
        <v>21</v>
      </c>
      <c r="M9" s="60">
        <v>18</v>
      </c>
      <c r="N9" s="60">
        <v>3</v>
      </c>
      <c r="O9" s="60">
        <v>1</v>
      </c>
      <c r="P9" s="61" t="s">
        <v>86</v>
      </c>
      <c r="Q9" s="60">
        <v>1</v>
      </c>
    </row>
    <row r="10" spans="1:17" ht="15" customHeight="1">
      <c r="A10" s="201"/>
      <c r="B10" s="320" t="s">
        <v>114</v>
      </c>
      <c r="C10" s="321">
        <v>15</v>
      </c>
      <c r="D10" s="321">
        <v>11</v>
      </c>
      <c r="E10" s="321">
        <v>4</v>
      </c>
      <c r="F10" s="201">
        <v>1</v>
      </c>
      <c r="G10" s="201">
        <v>1</v>
      </c>
      <c r="H10" s="61" t="s">
        <v>86</v>
      </c>
      <c r="I10" s="321">
        <v>4</v>
      </c>
      <c r="J10" s="321">
        <v>4</v>
      </c>
      <c r="K10" s="61" t="s">
        <v>86</v>
      </c>
      <c r="L10" s="321">
        <v>7</v>
      </c>
      <c r="M10" s="321">
        <v>5</v>
      </c>
      <c r="N10" s="321">
        <v>2</v>
      </c>
      <c r="O10" s="321">
        <v>3</v>
      </c>
      <c r="P10" s="201">
        <v>1</v>
      </c>
      <c r="Q10" s="321">
        <v>2</v>
      </c>
    </row>
    <row r="11" spans="1:17" ht="10.5" customHeight="1">
      <c r="A11" s="60"/>
      <c r="B11" s="81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</row>
    <row r="12" spans="1:17" ht="15" customHeight="1">
      <c r="A12" s="205" t="s">
        <v>246</v>
      </c>
      <c r="B12" s="322"/>
      <c r="C12" s="319">
        <v>12</v>
      </c>
      <c r="D12" s="319">
        <v>8</v>
      </c>
      <c r="E12" s="319">
        <v>4</v>
      </c>
      <c r="F12" s="61">
        <v>1</v>
      </c>
      <c r="G12" s="61">
        <v>1</v>
      </c>
      <c r="H12" s="61" t="s">
        <v>86</v>
      </c>
      <c r="I12" s="319">
        <v>4</v>
      </c>
      <c r="J12" s="319">
        <v>4</v>
      </c>
      <c r="K12" s="61" t="s">
        <v>86</v>
      </c>
      <c r="L12" s="319">
        <v>4</v>
      </c>
      <c r="M12" s="61">
        <v>2</v>
      </c>
      <c r="N12" s="319">
        <v>2</v>
      </c>
      <c r="O12" s="61">
        <v>3</v>
      </c>
      <c r="P12" s="61">
        <v>1</v>
      </c>
      <c r="Q12" s="60">
        <v>2</v>
      </c>
    </row>
    <row r="13" spans="1:17" ht="15" customHeight="1">
      <c r="A13" s="205" t="s">
        <v>247</v>
      </c>
      <c r="B13" s="322"/>
      <c r="C13" s="60">
        <v>3</v>
      </c>
      <c r="D13" s="61">
        <v>3</v>
      </c>
      <c r="E13" s="61" t="s">
        <v>86</v>
      </c>
      <c r="F13" s="61" t="s">
        <v>86</v>
      </c>
      <c r="G13" s="61" t="s">
        <v>86</v>
      </c>
      <c r="H13" s="61" t="s">
        <v>86</v>
      </c>
      <c r="I13" s="61" t="s">
        <v>86</v>
      </c>
      <c r="J13" s="61" t="s">
        <v>86</v>
      </c>
      <c r="K13" s="61" t="s">
        <v>86</v>
      </c>
      <c r="L13" s="61">
        <v>3</v>
      </c>
      <c r="M13" s="61">
        <v>3</v>
      </c>
      <c r="N13" s="61" t="s">
        <v>86</v>
      </c>
      <c r="O13" s="61" t="s">
        <v>86</v>
      </c>
      <c r="P13" s="61" t="s">
        <v>86</v>
      </c>
      <c r="Q13" s="61" t="s">
        <v>86</v>
      </c>
    </row>
    <row r="14" spans="1:17" ht="9" customHeight="1">
      <c r="A14" s="99"/>
      <c r="B14" s="139"/>
      <c r="C14" s="140"/>
      <c r="D14" s="140"/>
      <c r="E14" s="208"/>
      <c r="F14" s="140"/>
      <c r="G14" s="140"/>
      <c r="H14" s="140"/>
      <c r="I14" s="140"/>
      <c r="J14" s="140"/>
      <c r="K14" s="140"/>
      <c r="L14" s="140"/>
      <c r="M14" s="140"/>
      <c r="N14" s="99"/>
      <c r="O14" s="99"/>
      <c r="P14" s="99"/>
      <c r="Q14" s="99"/>
    </row>
    <row r="15" spans="1:17" ht="15" customHeight="1">
      <c r="A15" s="102" t="s">
        <v>149</v>
      </c>
      <c r="B15" s="102"/>
      <c r="C15" s="255"/>
      <c r="D15" s="255"/>
      <c r="E15" s="102"/>
      <c r="F15" s="255"/>
      <c r="G15" s="255"/>
      <c r="H15" s="255"/>
      <c r="I15" s="255"/>
      <c r="J15" s="255"/>
      <c r="K15" s="255"/>
      <c r="L15" s="255"/>
      <c r="M15" s="255"/>
      <c r="N15" s="60"/>
      <c r="O15" s="60"/>
      <c r="P15" s="60"/>
      <c r="Q15" s="60"/>
    </row>
    <row r="16" spans="1:17" ht="15" customHeight="1">
      <c r="A16" s="60"/>
      <c r="B16" s="102"/>
      <c r="C16" s="255"/>
      <c r="D16" s="255"/>
      <c r="E16" s="102"/>
      <c r="F16" s="255"/>
      <c r="G16" s="255"/>
      <c r="H16" s="255"/>
      <c r="I16" s="255"/>
      <c r="J16" s="255"/>
      <c r="K16" s="255"/>
      <c r="L16" s="255"/>
      <c r="M16" s="255"/>
      <c r="N16" s="60"/>
      <c r="O16" s="60"/>
      <c r="P16" s="60"/>
      <c r="Q16" s="60"/>
    </row>
    <row r="17" spans="1:17" ht="15" customHeight="1">
      <c r="A17" s="60"/>
      <c r="B17" s="102"/>
      <c r="C17" s="255"/>
      <c r="D17" s="255"/>
      <c r="E17" s="102"/>
      <c r="F17" s="255"/>
      <c r="G17" s="255"/>
      <c r="H17" s="255"/>
      <c r="I17" s="255"/>
      <c r="J17" s="255"/>
      <c r="K17" s="255"/>
      <c r="L17" s="255"/>
      <c r="M17" s="255"/>
      <c r="N17" s="60"/>
      <c r="O17" s="60"/>
      <c r="P17" s="60"/>
      <c r="Q17" s="60"/>
    </row>
    <row r="18" spans="1:17" ht="15" customHeight="1">
      <c r="A18" s="60"/>
      <c r="B18" s="102"/>
      <c r="C18" s="255"/>
      <c r="D18" s="255"/>
      <c r="E18" s="102"/>
      <c r="F18" s="255"/>
      <c r="G18" s="255"/>
      <c r="H18" s="255"/>
      <c r="I18" s="255"/>
      <c r="J18" s="255"/>
      <c r="K18" s="255"/>
      <c r="L18" s="255"/>
      <c r="M18" s="255"/>
      <c r="N18" s="60"/>
      <c r="O18" s="60"/>
      <c r="P18" s="60"/>
      <c r="Q18" s="60"/>
    </row>
    <row r="19" spans="1:17" ht="15" customHeight="1">
      <c r="B19" s="148"/>
      <c r="C19" s="154"/>
      <c r="D19" s="154"/>
      <c r="E19" s="148"/>
      <c r="F19" s="154"/>
      <c r="G19" s="154"/>
      <c r="H19" s="154"/>
      <c r="I19" s="154"/>
      <c r="J19" s="154"/>
      <c r="K19" s="154"/>
      <c r="L19" s="154"/>
      <c r="M19" s="154"/>
    </row>
    <row r="20" spans="1:17" ht="15" customHeight="1">
      <c r="B20" s="148"/>
      <c r="C20" s="154"/>
      <c r="D20" s="154"/>
      <c r="E20" s="148"/>
      <c r="F20" s="154"/>
      <c r="G20" s="154"/>
      <c r="H20" s="154"/>
      <c r="I20" s="154"/>
      <c r="J20" s="154"/>
      <c r="K20" s="154"/>
      <c r="L20" s="154"/>
      <c r="M20" s="154"/>
    </row>
    <row r="21" spans="1:17" ht="15" customHeight="1">
      <c r="B21" s="148"/>
      <c r="C21" s="154"/>
      <c r="D21" s="154"/>
      <c r="E21" s="148"/>
      <c r="F21" s="154"/>
      <c r="G21" s="154"/>
      <c r="H21" s="154"/>
      <c r="I21" s="154"/>
      <c r="J21" s="154"/>
      <c r="K21" s="154"/>
      <c r="L21" s="154"/>
      <c r="M21" s="154"/>
    </row>
    <row r="22" spans="1:17" ht="15" customHeight="1">
      <c r="B22" s="148"/>
      <c r="C22" s="154"/>
      <c r="D22" s="154"/>
      <c r="E22" s="148"/>
      <c r="F22" s="154"/>
      <c r="G22" s="154"/>
      <c r="H22" s="154"/>
      <c r="I22" s="154"/>
      <c r="J22" s="154"/>
      <c r="K22" s="154"/>
      <c r="L22" s="154"/>
      <c r="M22" s="154"/>
    </row>
    <row r="23" spans="1:17" ht="15" customHeight="1">
      <c r="B23" s="148"/>
      <c r="C23" s="154"/>
      <c r="D23" s="154"/>
      <c r="E23" s="148"/>
      <c r="F23" s="154"/>
      <c r="G23" s="154"/>
      <c r="H23" s="154"/>
      <c r="I23" s="154"/>
      <c r="J23" s="154"/>
      <c r="K23" s="154"/>
      <c r="L23" s="154"/>
      <c r="M23" s="154"/>
    </row>
    <row r="24" spans="1:17" ht="15" customHeight="1">
      <c r="B24" s="148"/>
      <c r="C24" s="154"/>
      <c r="D24" s="154"/>
      <c r="E24" s="148"/>
      <c r="F24" s="154"/>
      <c r="G24" s="154"/>
      <c r="H24" s="154"/>
      <c r="I24" s="154"/>
      <c r="J24" s="154"/>
      <c r="K24" s="154"/>
      <c r="L24" s="154"/>
      <c r="M24" s="154"/>
    </row>
    <row r="25" spans="1:17" ht="15" customHeight="1">
      <c r="B25" s="148"/>
      <c r="C25" s="154"/>
      <c r="D25" s="154"/>
      <c r="E25" s="148"/>
      <c r="F25" s="154"/>
      <c r="G25" s="154"/>
      <c r="H25" s="154"/>
      <c r="I25" s="154"/>
      <c r="J25" s="154"/>
      <c r="K25" s="154"/>
      <c r="L25" s="154"/>
      <c r="M25" s="154"/>
    </row>
    <row r="26" spans="1:17" ht="15" customHeight="1">
      <c r="B26" s="148"/>
      <c r="C26" s="154"/>
      <c r="D26" s="154"/>
      <c r="E26" s="148"/>
      <c r="F26" s="154"/>
      <c r="G26" s="154"/>
      <c r="H26" s="154"/>
      <c r="I26" s="154"/>
      <c r="J26" s="154"/>
      <c r="K26" s="154"/>
      <c r="L26" s="154"/>
      <c r="M26" s="154"/>
    </row>
    <row r="27" spans="1:17" ht="15" customHeight="1"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7" ht="15" customHeight="1"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7" ht="15" customHeight="1"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7" ht="15" customHeight="1"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7" ht="15" customHeight="1"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</row>
  </sheetData>
  <mergeCells count="9">
    <mergeCell ref="A12:B12"/>
    <mergeCell ref="A13:B13"/>
    <mergeCell ref="A1:Q1"/>
    <mergeCell ref="A3:B4"/>
    <mergeCell ref="C3:E3"/>
    <mergeCell ref="F3:H3"/>
    <mergeCell ref="I3:K3"/>
    <mergeCell ref="L3:N3"/>
    <mergeCell ref="O3:Q3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87412-E241-47A4-8197-FE22694E9C9A}">
  <dimension ref="A1:Q53"/>
  <sheetViews>
    <sheetView zoomScaleNormal="100" workbookViewId="0">
      <selection activeCell="A2" sqref="A2:Q2"/>
    </sheetView>
  </sheetViews>
  <sheetFormatPr defaultColWidth="8.6328125" defaultRowHeight="25.5" customHeight="1"/>
  <cols>
    <col min="1" max="1" width="30.26953125" style="59" customWidth="1"/>
    <col min="2" max="2" width="1" style="59" customWidth="1"/>
    <col min="3" max="20" width="6.36328125" style="59" customWidth="1"/>
    <col min="21" max="256" width="8.6328125" style="59"/>
    <col min="257" max="257" width="30.26953125" style="59" customWidth="1"/>
    <col min="258" max="258" width="1" style="59" customWidth="1"/>
    <col min="259" max="276" width="6.36328125" style="59" customWidth="1"/>
    <col min="277" max="512" width="8.6328125" style="59"/>
    <col min="513" max="513" width="30.26953125" style="59" customWidth="1"/>
    <col min="514" max="514" width="1" style="59" customWidth="1"/>
    <col min="515" max="532" width="6.36328125" style="59" customWidth="1"/>
    <col min="533" max="768" width="8.6328125" style="59"/>
    <col min="769" max="769" width="30.26953125" style="59" customWidth="1"/>
    <col min="770" max="770" width="1" style="59" customWidth="1"/>
    <col min="771" max="788" width="6.36328125" style="59" customWidth="1"/>
    <col min="789" max="1024" width="8.6328125" style="59"/>
    <col min="1025" max="1025" width="30.26953125" style="59" customWidth="1"/>
    <col min="1026" max="1026" width="1" style="59" customWidth="1"/>
    <col min="1027" max="1044" width="6.36328125" style="59" customWidth="1"/>
    <col min="1045" max="1280" width="8.6328125" style="59"/>
    <col min="1281" max="1281" width="30.26953125" style="59" customWidth="1"/>
    <col min="1282" max="1282" width="1" style="59" customWidth="1"/>
    <col min="1283" max="1300" width="6.36328125" style="59" customWidth="1"/>
    <col min="1301" max="1536" width="8.6328125" style="59"/>
    <col min="1537" max="1537" width="30.26953125" style="59" customWidth="1"/>
    <col min="1538" max="1538" width="1" style="59" customWidth="1"/>
    <col min="1539" max="1556" width="6.36328125" style="59" customWidth="1"/>
    <col min="1557" max="1792" width="8.6328125" style="59"/>
    <col min="1793" max="1793" width="30.26953125" style="59" customWidth="1"/>
    <col min="1794" max="1794" width="1" style="59" customWidth="1"/>
    <col min="1795" max="1812" width="6.36328125" style="59" customWidth="1"/>
    <col min="1813" max="2048" width="8.6328125" style="59"/>
    <col min="2049" max="2049" width="30.26953125" style="59" customWidth="1"/>
    <col min="2050" max="2050" width="1" style="59" customWidth="1"/>
    <col min="2051" max="2068" width="6.36328125" style="59" customWidth="1"/>
    <col min="2069" max="2304" width="8.6328125" style="59"/>
    <col min="2305" max="2305" width="30.26953125" style="59" customWidth="1"/>
    <col min="2306" max="2306" width="1" style="59" customWidth="1"/>
    <col min="2307" max="2324" width="6.36328125" style="59" customWidth="1"/>
    <col min="2325" max="2560" width="8.6328125" style="59"/>
    <col min="2561" max="2561" width="30.26953125" style="59" customWidth="1"/>
    <col min="2562" max="2562" width="1" style="59" customWidth="1"/>
    <col min="2563" max="2580" width="6.36328125" style="59" customWidth="1"/>
    <col min="2581" max="2816" width="8.6328125" style="59"/>
    <col min="2817" max="2817" width="30.26953125" style="59" customWidth="1"/>
    <col min="2818" max="2818" width="1" style="59" customWidth="1"/>
    <col min="2819" max="2836" width="6.36328125" style="59" customWidth="1"/>
    <col min="2837" max="3072" width="8.6328125" style="59"/>
    <col min="3073" max="3073" width="30.26953125" style="59" customWidth="1"/>
    <col min="3074" max="3074" width="1" style="59" customWidth="1"/>
    <col min="3075" max="3092" width="6.36328125" style="59" customWidth="1"/>
    <col min="3093" max="3328" width="8.6328125" style="59"/>
    <col min="3329" max="3329" width="30.26953125" style="59" customWidth="1"/>
    <col min="3330" max="3330" width="1" style="59" customWidth="1"/>
    <col min="3331" max="3348" width="6.36328125" style="59" customWidth="1"/>
    <col min="3349" max="3584" width="8.6328125" style="59"/>
    <col min="3585" max="3585" width="30.26953125" style="59" customWidth="1"/>
    <col min="3586" max="3586" width="1" style="59" customWidth="1"/>
    <col min="3587" max="3604" width="6.36328125" style="59" customWidth="1"/>
    <col min="3605" max="3840" width="8.6328125" style="59"/>
    <col min="3841" max="3841" width="30.26953125" style="59" customWidth="1"/>
    <col min="3842" max="3842" width="1" style="59" customWidth="1"/>
    <col min="3843" max="3860" width="6.36328125" style="59" customWidth="1"/>
    <col min="3861" max="4096" width="8.6328125" style="59"/>
    <col min="4097" max="4097" width="30.26953125" style="59" customWidth="1"/>
    <col min="4098" max="4098" width="1" style="59" customWidth="1"/>
    <col min="4099" max="4116" width="6.36328125" style="59" customWidth="1"/>
    <col min="4117" max="4352" width="8.6328125" style="59"/>
    <col min="4353" max="4353" width="30.26953125" style="59" customWidth="1"/>
    <col min="4354" max="4354" width="1" style="59" customWidth="1"/>
    <col min="4355" max="4372" width="6.36328125" style="59" customWidth="1"/>
    <col min="4373" max="4608" width="8.6328125" style="59"/>
    <col min="4609" max="4609" width="30.26953125" style="59" customWidth="1"/>
    <col min="4610" max="4610" width="1" style="59" customWidth="1"/>
    <col min="4611" max="4628" width="6.36328125" style="59" customWidth="1"/>
    <col min="4629" max="4864" width="8.6328125" style="59"/>
    <col min="4865" max="4865" width="30.26953125" style="59" customWidth="1"/>
    <col min="4866" max="4866" width="1" style="59" customWidth="1"/>
    <col min="4867" max="4884" width="6.36328125" style="59" customWidth="1"/>
    <col min="4885" max="5120" width="8.6328125" style="59"/>
    <col min="5121" max="5121" width="30.26953125" style="59" customWidth="1"/>
    <col min="5122" max="5122" width="1" style="59" customWidth="1"/>
    <col min="5123" max="5140" width="6.36328125" style="59" customWidth="1"/>
    <col min="5141" max="5376" width="8.6328125" style="59"/>
    <col min="5377" max="5377" width="30.26953125" style="59" customWidth="1"/>
    <col min="5378" max="5378" width="1" style="59" customWidth="1"/>
    <col min="5379" max="5396" width="6.36328125" style="59" customWidth="1"/>
    <col min="5397" max="5632" width="8.6328125" style="59"/>
    <col min="5633" max="5633" width="30.26953125" style="59" customWidth="1"/>
    <col min="5634" max="5634" width="1" style="59" customWidth="1"/>
    <col min="5635" max="5652" width="6.36328125" style="59" customWidth="1"/>
    <col min="5653" max="5888" width="8.6328125" style="59"/>
    <col min="5889" max="5889" width="30.26953125" style="59" customWidth="1"/>
    <col min="5890" max="5890" width="1" style="59" customWidth="1"/>
    <col min="5891" max="5908" width="6.36328125" style="59" customWidth="1"/>
    <col min="5909" max="6144" width="8.6328125" style="59"/>
    <col min="6145" max="6145" width="30.26953125" style="59" customWidth="1"/>
    <col min="6146" max="6146" width="1" style="59" customWidth="1"/>
    <col min="6147" max="6164" width="6.36328125" style="59" customWidth="1"/>
    <col min="6165" max="6400" width="8.6328125" style="59"/>
    <col min="6401" max="6401" width="30.26953125" style="59" customWidth="1"/>
    <col min="6402" max="6402" width="1" style="59" customWidth="1"/>
    <col min="6403" max="6420" width="6.36328125" style="59" customWidth="1"/>
    <col min="6421" max="6656" width="8.6328125" style="59"/>
    <col min="6657" max="6657" width="30.26953125" style="59" customWidth="1"/>
    <col min="6658" max="6658" width="1" style="59" customWidth="1"/>
    <col min="6659" max="6676" width="6.36328125" style="59" customWidth="1"/>
    <col min="6677" max="6912" width="8.6328125" style="59"/>
    <col min="6913" max="6913" width="30.26953125" style="59" customWidth="1"/>
    <col min="6914" max="6914" width="1" style="59" customWidth="1"/>
    <col min="6915" max="6932" width="6.36328125" style="59" customWidth="1"/>
    <col min="6933" max="7168" width="8.6328125" style="59"/>
    <col min="7169" max="7169" width="30.26953125" style="59" customWidth="1"/>
    <col min="7170" max="7170" width="1" style="59" customWidth="1"/>
    <col min="7171" max="7188" width="6.36328125" style="59" customWidth="1"/>
    <col min="7189" max="7424" width="8.6328125" style="59"/>
    <col min="7425" max="7425" width="30.26953125" style="59" customWidth="1"/>
    <col min="7426" max="7426" width="1" style="59" customWidth="1"/>
    <col min="7427" max="7444" width="6.36328125" style="59" customWidth="1"/>
    <col min="7445" max="7680" width="8.6328125" style="59"/>
    <col min="7681" max="7681" width="30.26953125" style="59" customWidth="1"/>
    <col min="7682" max="7682" width="1" style="59" customWidth="1"/>
    <col min="7683" max="7700" width="6.36328125" style="59" customWidth="1"/>
    <col min="7701" max="7936" width="8.6328125" style="59"/>
    <col min="7937" max="7937" width="30.26953125" style="59" customWidth="1"/>
    <col min="7938" max="7938" width="1" style="59" customWidth="1"/>
    <col min="7939" max="7956" width="6.36328125" style="59" customWidth="1"/>
    <col min="7957" max="8192" width="8.6328125" style="59"/>
    <col min="8193" max="8193" width="30.26953125" style="59" customWidth="1"/>
    <col min="8194" max="8194" width="1" style="59" customWidth="1"/>
    <col min="8195" max="8212" width="6.36328125" style="59" customWidth="1"/>
    <col min="8213" max="8448" width="8.6328125" style="59"/>
    <col min="8449" max="8449" width="30.26953125" style="59" customWidth="1"/>
    <col min="8450" max="8450" width="1" style="59" customWidth="1"/>
    <col min="8451" max="8468" width="6.36328125" style="59" customWidth="1"/>
    <col min="8469" max="8704" width="8.6328125" style="59"/>
    <col min="8705" max="8705" width="30.26953125" style="59" customWidth="1"/>
    <col min="8706" max="8706" width="1" style="59" customWidth="1"/>
    <col min="8707" max="8724" width="6.36328125" style="59" customWidth="1"/>
    <col min="8725" max="8960" width="8.6328125" style="59"/>
    <col min="8961" max="8961" width="30.26953125" style="59" customWidth="1"/>
    <col min="8962" max="8962" width="1" style="59" customWidth="1"/>
    <col min="8963" max="8980" width="6.36328125" style="59" customWidth="1"/>
    <col min="8981" max="9216" width="8.6328125" style="59"/>
    <col min="9217" max="9217" width="30.26953125" style="59" customWidth="1"/>
    <col min="9218" max="9218" width="1" style="59" customWidth="1"/>
    <col min="9219" max="9236" width="6.36328125" style="59" customWidth="1"/>
    <col min="9237" max="9472" width="8.6328125" style="59"/>
    <col min="9473" max="9473" width="30.26953125" style="59" customWidth="1"/>
    <col min="9474" max="9474" width="1" style="59" customWidth="1"/>
    <col min="9475" max="9492" width="6.36328125" style="59" customWidth="1"/>
    <col min="9493" max="9728" width="8.6328125" style="59"/>
    <col min="9729" max="9729" width="30.26953125" style="59" customWidth="1"/>
    <col min="9730" max="9730" width="1" style="59" customWidth="1"/>
    <col min="9731" max="9748" width="6.36328125" style="59" customWidth="1"/>
    <col min="9749" max="9984" width="8.6328125" style="59"/>
    <col min="9985" max="9985" width="30.26953125" style="59" customWidth="1"/>
    <col min="9986" max="9986" width="1" style="59" customWidth="1"/>
    <col min="9987" max="10004" width="6.36328125" style="59" customWidth="1"/>
    <col min="10005" max="10240" width="8.6328125" style="59"/>
    <col min="10241" max="10241" width="30.26953125" style="59" customWidth="1"/>
    <col min="10242" max="10242" width="1" style="59" customWidth="1"/>
    <col min="10243" max="10260" width="6.36328125" style="59" customWidth="1"/>
    <col min="10261" max="10496" width="8.6328125" style="59"/>
    <col min="10497" max="10497" width="30.26953125" style="59" customWidth="1"/>
    <col min="10498" max="10498" width="1" style="59" customWidth="1"/>
    <col min="10499" max="10516" width="6.36328125" style="59" customWidth="1"/>
    <col min="10517" max="10752" width="8.6328125" style="59"/>
    <col min="10753" max="10753" width="30.26953125" style="59" customWidth="1"/>
    <col min="10754" max="10754" width="1" style="59" customWidth="1"/>
    <col min="10755" max="10772" width="6.36328125" style="59" customWidth="1"/>
    <col min="10773" max="11008" width="8.6328125" style="59"/>
    <col min="11009" max="11009" width="30.26953125" style="59" customWidth="1"/>
    <col min="11010" max="11010" width="1" style="59" customWidth="1"/>
    <col min="11011" max="11028" width="6.36328125" style="59" customWidth="1"/>
    <col min="11029" max="11264" width="8.6328125" style="59"/>
    <col min="11265" max="11265" width="30.26953125" style="59" customWidth="1"/>
    <col min="11266" max="11266" width="1" style="59" customWidth="1"/>
    <col min="11267" max="11284" width="6.36328125" style="59" customWidth="1"/>
    <col min="11285" max="11520" width="8.6328125" style="59"/>
    <col min="11521" max="11521" width="30.26953125" style="59" customWidth="1"/>
    <col min="11522" max="11522" width="1" style="59" customWidth="1"/>
    <col min="11523" max="11540" width="6.36328125" style="59" customWidth="1"/>
    <col min="11541" max="11776" width="8.6328125" style="59"/>
    <col min="11777" max="11777" width="30.26953125" style="59" customWidth="1"/>
    <col min="11778" max="11778" width="1" style="59" customWidth="1"/>
    <col min="11779" max="11796" width="6.36328125" style="59" customWidth="1"/>
    <col min="11797" max="12032" width="8.6328125" style="59"/>
    <col min="12033" max="12033" width="30.26953125" style="59" customWidth="1"/>
    <col min="12034" max="12034" width="1" style="59" customWidth="1"/>
    <col min="12035" max="12052" width="6.36328125" style="59" customWidth="1"/>
    <col min="12053" max="12288" width="8.6328125" style="59"/>
    <col min="12289" max="12289" width="30.26953125" style="59" customWidth="1"/>
    <col min="12290" max="12290" width="1" style="59" customWidth="1"/>
    <col min="12291" max="12308" width="6.36328125" style="59" customWidth="1"/>
    <col min="12309" max="12544" width="8.6328125" style="59"/>
    <col min="12545" max="12545" width="30.26953125" style="59" customWidth="1"/>
    <col min="12546" max="12546" width="1" style="59" customWidth="1"/>
    <col min="12547" max="12564" width="6.36328125" style="59" customWidth="1"/>
    <col min="12565" max="12800" width="8.6328125" style="59"/>
    <col min="12801" max="12801" width="30.26953125" style="59" customWidth="1"/>
    <col min="12802" max="12802" width="1" style="59" customWidth="1"/>
    <col min="12803" max="12820" width="6.36328125" style="59" customWidth="1"/>
    <col min="12821" max="13056" width="8.6328125" style="59"/>
    <col min="13057" max="13057" width="30.26953125" style="59" customWidth="1"/>
    <col min="13058" max="13058" width="1" style="59" customWidth="1"/>
    <col min="13059" max="13076" width="6.36328125" style="59" customWidth="1"/>
    <col min="13077" max="13312" width="8.6328125" style="59"/>
    <col min="13313" max="13313" width="30.26953125" style="59" customWidth="1"/>
    <col min="13314" max="13314" width="1" style="59" customWidth="1"/>
    <col min="13315" max="13332" width="6.36328125" style="59" customWidth="1"/>
    <col min="13333" max="13568" width="8.6328125" style="59"/>
    <col min="13569" max="13569" width="30.26953125" style="59" customWidth="1"/>
    <col min="13570" max="13570" width="1" style="59" customWidth="1"/>
    <col min="13571" max="13588" width="6.36328125" style="59" customWidth="1"/>
    <col min="13589" max="13824" width="8.6328125" style="59"/>
    <col min="13825" max="13825" width="30.26953125" style="59" customWidth="1"/>
    <col min="13826" max="13826" width="1" style="59" customWidth="1"/>
    <col min="13827" max="13844" width="6.36328125" style="59" customWidth="1"/>
    <col min="13845" max="14080" width="8.6328125" style="59"/>
    <col min="14081" max="14081" width="30.26953125" style="59" customWidth="1"/>
    <col min="14082" max="14082" width="1" style="59" customWidth="1"/>
    <col min="14083" max="14100" width="6.36328125" style="59" customWidth="1"/>
    <col min="14101" max="14336" width="8.6328125" style="59"/>
    <col min="14337" max="14337" width="30.26953125" style="59" customWidth="1"/>
    <col min="14338" max="14338" width="1" style="59" customWidth="1"/>
    <col min="14339" max="14356" width="6.36328125" style="59" customWidth="1"/>
    <col min="14357" max="14592" width="8.6328125" style="59"/>
    <col min="14593" max="14593" width="30.26953125" style="59" customWidth="1"/>
    <col min="14594" max="14594" width="1" style="59" customWidth="1"/>
    <col min="14595" max="14612" width="6.36328125" style="59" customWidth="1"/>
    <col min="14613" max="14848" width="8.6328125" style="59"/>
    <col min="14849" max="14849" width="30.26953125" style="59" customWidth="1"/>
    <col min="14850" max="14850" width="1" style="59" customWidth="1"/>
    <col min="14851" max="14868" width="6.36328125" style="59" customWidth="1"/>
    <col min="14869" max="15104" width="8.6328125" style="59"/>
    <col min="15105" max="15105" width="30.26953125" style="59" customWidth="1"/>
    <col min="15106" max="15106" width="1" style="59" customWidth="1"/>
    <col min="15107" max="15124" width="6.36328125" style="59" customWidth="1"/>
    <col min="15125" max="15360" width="8.6328125" style="59"/>
    <col min="15361" max="15361" width="30.26953125" style="59" customWidth="1"/>
    <col min="15362" max="15362" width="1" style="59" customWidth="1"/>
    <col min="15363" max="15380" width="6.36328125" style="59" customWidth="1"/>
    <col min="15381" max="15616" width="8.6328125" style="59"/>
    <col min="15617" max="15617" width="30.26953125" style="59" customWidth="1"/>
    <col min="15618" max="15618" width="1" style="59" customWidth="1"/>
    <col min="15619" max="15636" width="6.36328125" style="59" customWidth="1"/>
    <col min="15637" max="15872" width="8.6328125" style="59"/>
    <col min="15873" max="15873" width="30.26953125" style="59" customWidth="1"/>
    <col min="15874" max="15874" width="1" style="59" customWidth="1"/>
    <col min="15875" max="15892" width="6.36328125" style="59" customWidth="1"/>
    <col min="15893" max="16128" width="8.6328125" style="59"/>
    <col min="16129" max="16129" width="30.26953125" style="59" customWidth="1"/>
    <col min="16130" max="16130" width="1" style="59" customWidth="1"/>
    <col min="16131" max="16148" width="6.36328125" style="59" customWidth="1"/>
    <col min="16149" max="16384" width="8.6328125" style="59"/>
  </cols>
  <sheetData>
    <row r="1" spans="1:17" ht="15" customHeight="1"/>
    <row r="2" spans="1:17" ht="24.75" customHeight="1">
      <c r="A2" s="722" t="s">
        <v>248</v>
      </c>
      <c r="B2" s="722"/>
      <c r="C2" s="722"/>
      <c r="D2" s="722"/>
      <c r="E2" s="722"/>
      <c r="F2" s="722"/>
      <c r="G2" s="722"/>
      <c r="H2" s="722"/>
      <c r="I2" s="722"/>
      <c r="J2" s="722"/>
      <c r="K2" s="722"/>
      <c r="L2" s="722"/>
      <c r="M2" s="722"/>
      <c r="N2" s="722"/>
      <c r="O2" s="722"/>
      <c r="P2" s="722"/>
      <c r="Q2" s="722"/>
    </row>
    <row r="3" spans="1:17" ht="1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104" t="s">
        <v>249</v>
      </c>
      <c r="Q4" s="104"/>
    </row>
    <row r="5" spans="1:17" ht="15" customHeight="1">
      <c r="A5" s="323" t="s">
        <v>250</v>
      </c>
      <c r="B5" s="324"/>
      <c r="C5" s="65" t="s">
        <v>251</v>
      </c>
      <c r="D5" s="66"/>
      <c r="E5" s="106"/>
      <c r="F5" s="65" t="s">
        <v>252</v>
      </c>
      <c r="G5" s="66"/>
      <c r="H5" s="106"/>
      <c r="I5" s="65" t="s">
        <v>253</v>
      </c>
      <c r="J5" s="66"/>
      <c r="K5" s="106"/>
      <c r="L5" s="65" t="s">
        <v>254</v>
      </c>
      <c r="M5" s="66"/>
      <c r="N5" s="66"/>
      <c r="O5" s="65" t="s">
        <v>255</v>
      </c>
      <c r="P5" s="66"/>
      <c r="Q5" s="66"/>
    </row>
    <row r="6" spans="1:17" ht="15" customHeight="1">
      <c r="A6" s="325"/>
      <c r="B6" s="326"/>
      <c r="C6" s="75" t="s">
        <v>19</v>
      </c>
      <c r="D6" s="75" t="s">
        <v>20</v>
      </c>
      <c r="E6" s="75" t="s">
        <v>21</v>
      </c>
      <c r="F6" s="75" t="s">
        <v>19</v>
      </c>
      <c r="G6" s="75" t="s">
        <v>20</v>
      </c>
      <c r="H6" s="77" t="s">
        <v>21</v>
      </c>
      <c r="I6" s="75" t="s">
        <v>19</v>
      </c>
      <c r="J6" s="75" t="s">
        <v>20</v>
      </c>
      <c r="K6" s="77" t="s">
        <v>21</v>
      </c>
      <c r="L6" s="75" t="s">
        <v>19</v>
      </c>
      <c r="M6" s="75" t="s">
        <v>20</v>
      </c>
      <c r="N6" s="77" t="s">
        <v>21</v>
      </c>
      <c r="O6" s="75" t="s">
        <v>19</v>
      </c>
      <c r="P6" s="75" t="s">
        <v>20</v>
      </c>
      <c r="Q6" s="77" t="s">
        <v>21</v>
      </c>
    </row>
    <row r="7" spans="1:17" ht="9" customHeight="1">
      <c r="A7" s="60"/>
      <c r="B7" s="7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1:17" ht="15" customHeight="1">
      <c r="A8" s="327" t="s">
        <v>12</v>
      </c>
      <c r="B8" s="88"/>
      <c r="C8" s="275">
        <v>5184</v>
      </c>
      <c r="D8" s="275">
        <v>3201</v>
      </c>
      <c r="E8" s="275">
        <v>1983</v>
      </c>
      <c r="F8" s="253">
        <v>4848</v>
      </c>
      <c r="G8" s="253">
        <v>2957</v>
      </c>
      <c r="H8" s="253">
        <v>1891</v>
      </c>
      <c r="I8" s="253">
        <v>4059</v>
      </c>
      <c r="J8" s="253">
        <v>2449</v>
      </c>
      <c r="K8" s="253">
        <v>1610</v>
      </c>
      <c r="L8" s="253">
        <v>4201</v>
      </c>
      <c r="M8" s="253">
        <v>2573</v>
      </c>
      <c r="N8" s="253">
        <v>1628</v>
      </c>
      <c r="O8" s="253">
        <v>4174</v>
      </c>
      <c r="P8" s="253">
        <v>2574</v>
      </c>
      <c r="Q8" s="253">
        <v>1600</v>
      </c>
    </row>
    <row r="9" spans="1:17" ht="15" customHeight="1">
      <c r="A9" s="129" t="s">
        <v>256</v>
      </c>
      <c r="B9" s="81"/>
      <c r="C9" s="117">
        <v>1456</v>
      </c>
      <c r="D9" s="117">
        <v>838</v>
      </c>
      <c r="E9" s="117">
        <v>618</v>
      </c>
      <c r="F9" s="249">
        <v>1292</v>
      </c>
      <c r="G9" s="249">
        <v>746</v>
      </c>
      <c r="H9" s="249">
        <v>546</v>
      </c>
      <c r="I9" s="249">
        <v>1179</v>
      </c>
      <c r="J9" s="249">
        <v>665</v>
      </c>
      <c r="K9" s="249">
        <v>514</v>
      </c>
      <c r="L9" s="249">
        <v>1132</v>
      </c>
      <c r="M9" s="249">
        <v>654</v>
      </c>
      <c r="N9" s="249">
        <v>478</v>
      </c>
      <c r="O9" s="135">
        <v>1240</v>
      </c>
      <c r="P9" s="135">
        <v>743</v>
      </c>
      <c r="Q9" s="135">
        <v>497</v>
      </c>
    </row>
    <row r="10" spans="1:17" ht="10.5" customHeight="1">
      <c r="A10" s="60"/>
      <c r="B10" s="81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</row>
    <row r="11" spans="1:17" ht="15" customHeight="1">
      <c r="A11" s="129" t="s">
        <v>257</v>
      </c>
      <c r="B11" s="81"/>
      <c r="C11" s="249">
        <v>37</v>
      </c>
      <c r="D11" s="249">
        <v>32</v>
      </c>
      <c r="E11" s="249">
        <v>5</v>
      </c>
      <c r="F11" s="249">
        <v>58</v>
      </c>
      <c r="G11" s="249">
        <v>44</v>
      </c>
      <c r="H11" s="249">
        <v>14</v>
      </c>
      <c r="I11" s="328">
        <v>73</v>
      </c>
      <c r="J11" s="328">
        <v>57</v>
      </c>
      <c r="K11" s="328">
        <v>16</v>
      </c>
      <c r="L11" s="249">
        <v>80</v>
      </c>
      <c r="M11" s="249">
        <v>65</v>
      </c>
      <c r="N11" s="249">
        <v>15</v>
      </c>
      <c r="O11" s="249">
        <v>74</v>
      </c>
      <c r="P11" s="249">
        <v>57</v>
      </c>
      <c r="Q11" s="249">
        <v>17</v>
      </c>
    </row>
    <row r="12" spans="1:17" ht="15" customHeight="1">
      <c r="A12" s="129" t="s">
        <v>258</v>
      </c>
      <c r="B12" s="81"/>
      <c r="C12" s="259" t="s">
        <v>86</v>
      </c>
      <c r="D12" s="259" t="s">
        <v>86</v>
      </c>
      <c r="E12" s="117" t="s">
        <v>86</v>
      </c>
      <c r="F12" s="117" t="s">
        <v>86</v>
      </c>
      <c r="G12" s="117" t="s">
        <v>86</v>
      </c>
      <c r="H12" s="117" t="s">
        <v>86</v>
      </c>
      <c r="I12" s="117" t="s">
        <v>86</v>
      </c>
      <c r="J12" s="117" t="s">
        <v>86</v>
      </c>
      <c r="K12" s="117" t="s">
        <v>86</v>
      </c>
      <c r="L12" s="117" t="s">
        <v>86</v>
      </c>
      <c r="M12" s="117" t="s">
        <v>86</v>
      </c>
      <c r="N12" s="117" t="s">
        <v>86</v>
      </c>
      <c r="O12" s="117" t="s">
        <v>86</v>
      </c>
      <c r="P12" s="117" t="s">
        <v>86</v>
      </c>
      <c r="Q12" s="117" t="s">
        <v>86</v>
      </c>
    </row>
    <row r="13" spans="1:17" ht="15" customHeight="1">
      <c r="A13" s="129" t="s">
        <v>259</v>
      </c>
      <c r="B13" s="81"/>
      <c r="C13" s="249">
        <v>6</v>
      </c>
      <c r="D13" s="249">
        <v>6</v>
      </c>
      <c r="E13" s="259" t="s">
        <v>86</v>
      </c>
      <c r="F13" s="249">
        <v>17</v>
      </c>
      <c r="G13" s="249">
        <v>13</v>
      </c>
      <c r="H13" s="117">
        <v>4</v>
      </c>
      <c r="I13" s="249">
        <v>8</v>
      </c>
      <c r="J13" s="249">
        <v>8</v>
      </c>
      <c r="K13" s="259" t="s">
        <v>86</v>
      </c>
      <c r="L13" s="249">
        <v>11</v>
      </c>
      <c r="M13" s="249">
        <v>11</v>
      </c>
      <c r="N13" s="117" t="s">
        <v>86</v>
      </c>
      <c r="O13" s="249">
        <v>10</v>
      </c>
      <c r="P13" s="249">
        <v>10</v>
      </c>
      <c r="Q13" s="117" t="s">
        <v>86</v>
      </c>
    </row>
    <row r="14" spans="1:17" ht="15" customHeight="1">
      <c r="A14" s="129" t="s">
        <v>260</v>
      </c>
      <c r="B14" s="81"/>
      <c r="C14" s="117">
        <v>4</v>
      </c>
      <c r="D14" s="117">
        <v>4</v>
      </c>
      <c r="E14" s="117" t="s">
        <v>86</v>
      </c>
      <c r="F14" s="249">
        <v>2</v>
      </c>
      <c r="G14" s="249">
        <v>2</v>
      </c>
      <c r="H14" s="117" t="s">
        <v>86</v>
      </c>
      <c r="I14" s="117" t="s">
        <v>86</v>
      </c>
      <c r="J14" s="117" t="s">
        <v>86</v>
      </c>
      <c r="K14" s="117" t="s">
        <v>86</v>
      </c>
      <c r="L14" s="117">
        <v>5</v>
      </c>
      <c r="M14" s="117">
        <v>4</v>
      </c>
      <c r="N14" s="117">
        <v>1</v>
      </c>
      <c r="O14" s="117">
        <v>5</v>
      </c>
      <c r="P14" s="117">
        <v>5</v>
      </c>
      <c r="Q14" s="117" t="s">
        <v>86</v>
      </c>
    </row>
    <row r="15" spans="1:17" ht="15" customHeight="1">
      <c r="A15" s="129" t="s">
        <v>261</v>
      </c>
      <c r="B15" s="81"/>
      <c r="C15" s="249">
        <v>311</v>
      </c>
      <c r="D15" s="249">
        <v>282</v>
      </c>
      <c r="E15" s="249">
        <v>29</v>
      </c>
      <c r="F15" s="249">
        <v>293</v>
      </c>
      <c r="G15" s="249">
        <v>273</v>
      </c>
      <c r="H15" s="249">
        <v>20</v>
      </c>
      <c r="I15" s="249">
        <v>317</v>
      </c>
      <c r="J15" s="249">
        <v>305</v>
      </c>
      <c r="K15" s="249">
        <v>12</v>
      </c>
      <c r="L15" s="249">
        <v>382</v>
      </c>
      <c r="M15" s="249">
        <v>351</v>
      </c>
      <c r="N15" s="249">
        <v>31</v>
      </c>
      <c r="O15" s="249">
        <v>339</v>
      </c>
      <c r="P15" s="249">
        <v>312</v>
      </c>
      <c r="Q15" s="249">
        <v>27</v>
      </c>
    </row>
    <row r="16" spans="1:17" ht="15" customHeight="1">
      <c r="A16" s="129" t="s">
        <v>262</v>
      </c>
      <c r="B16" s="81"/>
      <c r="C16" s="249">
        <v>2279</v>
      </c>
      <c r="D16" s="249">
        <v>1675</v>
      </c>
      <c r="E16" s="249">
        <v>604</v>
      </c>
      <c r="F16" s="249">
        <v>2006</v>
      </c>
      <c r="G16" s="249">
        <v>1488</v>
      </c>
      <c r="H16" s="249">
        <v>518</v>
      </c>
      <c r="I16" s="249">
        <v>1189</v>
      </c>
      <c r="J16" s="249">
        <v>919</v>
      </c>
      <c r="K16" s="249">
        <v>270</v>
      </c>
      <c r="L16" s="249">
        <v>1444</v>
      </c>
      <c r="M16" s="249">
        <v>1095</v>
      </c>
      <c r="N16" s="249">
        <v>349</v>
      </c>
      <c r="O16" s="249">
        <v>1405</v>
      </c>
      <c r="P16" s="249">
        <v>1052</v>
      </c>
      <c r="Q16" s="249">
        <v>353</v>
      </c>
    </row>
    <row r="17" spans="1:17" ht="15" customHeight="1">
      <c r="A17" s="329" t="s">
        <v>263</v>
      </c>
      <c r="B17" s="81"/>
      <c r="C17" s="249">
        <v>59</v>
      </c>
      <c r="D17" s="249">
        <v>53</v>
      </c>
      <c r="E17" s="249">
        <v>6</v>
      </c>
      <c r="F17" s="249">
        <v>67</v>
      </c>
      <c r="G17" s="249">
        <v>59</v>
      </c>
      <c r="H17" s="249">
        <v>8</v>
      </c>
      <c r="I17" s="249">
        <v>79</v>
      </c>
      <c r="J17" s="249">
        <v>77</v>
      </c>
      <c r="K17" s="249">
        <v>2</v>
      </c>
      <c r="L17" s="249">
        <v>95</v>
      </c>
      <c r="M17" s="249">
        <v>83</v>
      </c>
      <c r="N17" s="249">
        <v>12</v>
      </c>
      <c r="O17" s="249">
        <v>75</v>
      </c>
      <c r="P17" s="249">
        <v>66</v>
      </c>
      <c r="Q17" s="249">
        <v>9</v>
      </c>
    </row>
    <row r="18" spans="1:17" ht="15" customHeight="1">
      <c r="A18" s="330" t="s">
        <v>264</v>
      </c>
      <c r="B18" s="81"/>
      <c r="C18" s="249">
        <v>53</v>
      </c>
      <c r="D18" s="249">
        <v>22</v>
      </c>
      <c r="E18" s="249">
        <v>31</v>
      </c>
      <c r="F18" s="249">
        <v>72</v>
      </c>
      <c r="G18" s="249">
        <v>34</v>
      </c>
      <c r="H18" s="249">
        <v>38</v>
      </c>
      <c r="I18" s="249">
        <v>48</v>
      </c>
      <c r="J18" s="249">
        <v>24</v>
      </c>
      <c r="K18" s="249">
        <v>24</v>
      </c>
      <c r="L18" s="249">
        <v>42</v>
      </c>
      <c r="M18" s="249">
        <v>20</v>
      </c>
      <c r="N18" s="249">
        <v>22</v>
      </c>
      <c r="O18" s="249">
        <v>40</v>
      </c>
      <c r="P18" s="249">
        <v>23</v>
      </c>
      <c r="Q18" s="249">
        <v>17</v>
      </c>
    </row>
    <row r="19" spans="1:17" ht="15" customHeight="1">
      <c r="A19" s="330" t="s">
        <v>265</v>
      </c>
      <c r="B19" s="81"/>
      <c r="C19" s="249">
        <v>168</v>
      </c>
      <c r="D19" s="249">
        <v>113</v>
      </c>
      <c r="E19" s="249">
        <v>55</v>
      </c>
      <c r="F19" s="249">
        <v>146</v>
      </c>
      <c r="G19" s="249">
        <v>101</v>
      </c>
      <c r="H19" s="249">
        <v>45</v>
      </c>
      <c r="I19" s="249">
        <v>117</v>
      </c>
      <c r="J19" s="249">
        <v>83</v>
      </c>
      <c r="K19" s="249">
        <v>34</v>
      </c>
      <c r="L19" s="249">
        <v>121</v>
      </c>
      <c r="M19" s="249">
        <v>95</v>
      </c>
      <c r="N19" s="249">
        <v>26</v>
      </c>
      <c r="O19" s="249">
        <v>140</v>
      </c>
      <c r="P19" s="249">
        <v>106</v>
      </c>
      <c r="Q19" s="249">
        <v>34</v>
      </c>
    </row>
    <row r="20" spans="1:17" ht="15" customHeight="1">
      <c r="A20" s="329" t="s">
        <v>266</v>
      </c>
      <c r="B20" s="81"/>
      <c r="C20" s="249">
        <v>462</v>
      </c>
      <c r="D20" s="249">
        <v>156</v>
      </c>
      <c r="E20" s="249">
        <v>306</v>
      </c>
      <c r="F20" s="249">
        <v>405</v>
      </c>
      <c r="G20" s="249">
        <v>160</v>
      </c>
      <c r="H20" s="249">
        <v>245</v>
      </c>
      <c r="I20" s="249">
        <v>416</v>
      </c>
      <c r="J20" s="249">
        <v>189</v>
      </c>
      <c r="K20" s="249">
        <v>227</v>
      </c>
      <c r="L20" s="249">
        <v>376</v>
      </c>
      <c r="M20" s="249">
        <v>143</v>
      </c>
      <c r="N20" s="249">
        <v>233</v>
      </c>
      <c r="O20" s="249">
        <v>382</v>
      </c>
      <c r="P20" s="249">
        <v>178</v>
      </c>
      <c r="Q20" s="249">
        <v>204</v>
      </c>
    </row>
    <row r="21" spans="1:17" ht="15" customHeight="1">
      <c r="A21" s="129" t="s">
        <v>267</v>
      </c>
      <c r="B21" s="81"/>
      <c r="C21" s="249">
        <v>19</v>
      </c>
      <c r="D21" s="249" t="s">
        <v>86</v>
      </c>
      <c r="E21" s="249">
        <v>19</v>
      </c>
      <c r="F21" s="249">
        <v>11</v>
      </c>
      <c r="G21" s="259">
        <v>1</v>
      </c>
      <c r="H21" s="249">
        <v>10</v>
      </c>
      <c r="I21" s="249">
        <v>16</v>
      </c>
      <c r="J21" s="259">
        <v>4</v>
      </c>
      <c r="K21" s="249">
        <v>12</v>
      </c>
      <c r="L21" s="249">
        <v>8</v>
      </c>
      <c r="M21" s="249">
        <v>1</v>
      </c>
      <c r="N21" s="249">
        <v>7</v>
      </c>
      <c r="O21" s="249">
        <v>15</v>
      </c>
      <c r="P21" s="249">
        <v>1</v>
      </c>
      <c r="Q21" s="249">
        <v>14</v>
      </c>
    </row>
    <row r="22" spans="1:17" ht="15" customHeight="1">
      <c r="A22" s="129" t="s">
        <v>268</v>
      </c>
      <c r="B22" s="81"/>
      <c r="C22" s="249">
        <v>11</v>
      </c>
      <c r="D22" s="249">
        <v>2</v>
      </c>
      <c r="E22" s="249">
        <v>9</v>
      </c>
      <c r="F22" s="249">
        <v>5</v>
      </c>
      <c r="G22" s="249">
        <v>1</v>
      </c>
      <c r="H22" s="249">
        <v>4</v>
      </c>
      <c r="I22" s="249">
        <v>16</v>
      </c>
      <c r="J22" s="249">
        <v>8</v>
      </c>
      <c r="K22" s="249">
        <v>8</v>
      </c>
      <c r="L22" s="249">
        <v>12</v>
      </c>
      <c r="M22" s="249">
        <v>3</v>
      </c>
      <c r="N22" s="249">
        <v>9</v>
      </c>
      <c r="O22" s="249">
        <v>14</v>
      </c>
      <c r="P22" s="249">
        <v>9</v>
      </c>
      <c r="Q22" s="249">
        <v>5</v>
      </c>
    </row>
    <row r="23" spans="1:17" ht="15" customHeight="1">
      <c r="A23" s="129" t="s">
        <v>269</v>
      </c>
      <c r="B23" s="81"/>
      <c r="C23" s="259">
        <v>23</v>
      </c>
      <c r="D23" s="259">
        <v>20</v>
      </c>
      <c r="E23" s="259">
        <v>3</v>
      </c>
      <c r="F23" s="249">
        <v>14</v>
      </c>
      <c r="G23" s="249">
        <v>8</v>
      </c>
      <c r="H23" s="249">
        <v>6</v>
      </c>
      <c r="I23" s="249">
        <v>46</v>
      </c>
      <c r="J23" s="249">
        <v>34</v>
      </c>
      <c r="K23" s="249">
        <v>12</v>
      </c>
      <c r="L23" s="249">
        <v>45</v>
      </c>
      <c r="M23" s="249">
        <v>33</v>
      </c>
      <c r="N23" s="249">
        <v>12</v>
      </c>
      <c r="O23" s="249">
        <v>47</v>
      </c>
      <c r="P23" s="249">
        <v>29</v>
      </c>
      <c r="Q23" s="249">
        <v>18</v>
      </c>
    </row>
    <row r="24" spans="1:17" ht="15" customHeight="1">
      <c r="A24" s="331" t="s">
        <v>270</v>
      </c>
      <c r="B24" s="81"/>
      <c r="C24" s="249">
        <v>289</v>
      </c>
      <c r="D24" s="249">
        <v>107</v>
      </c>
      <c r="E24" s="249">
        <v>182</v>
      </c>
      <c r="F24" s="249">
        <v>298</v>
      </c>
      <c r="G24" s="249">
        <v>99</v>
      </c>
      <c r="H24" s="249">
        <v>199</v>
      </c>
      <c r="I24" s="249">
        <v>315</v>
      </c>
      <c r="J24" s="249">
        <v>127</v>
      </c>
      <c r="K24" s="249">
        <v>188</v>
      </c>
      <c r="L24" s="249">
        <v>296</v>
      </c>
      <c r="M24" s="249">
        <v>104</v>
      </c>
      <c r="N24" s="249">
        <v>192</v>
      </c>
      <c r="O24" s="249">
        <v>268</v>
      </c>
      <c r="P24" s="249">
        <v>99</v>
      </c>
      <c r="Q24" s="249">
        <v>169</v>
      </c>
    </row>
    <row r="25" spans="1:17" ht="15" customHeight="1">
      <c r="A25" s="129" t="s">
        <v>271</v>
      </c>
      <c r="B25" s="81"/>
      <c r="C25" s="259">
        <v>196</v>
      </c>
      <c r="D25" s="259">
        <v>71</v>
      </c>
      <c r="E25" s="259">
        <v>125</v>
      </c>
      <c r="F25" s="249">
        <v>229</v>
      </c>
      <c r="G25" s="249">
        <v>85</v>
      </c>
      <c r="H25" s="249">
        <v>144</v>
      </c>
      <c r="I25" s="249">
        <v>313</v>
      </c>
      <c r="J25" s="249">
        <v>107</v>
      </c>
      <c r="K25" s="249">
        <v>206</v>
      </c>
      <c r="L25" s="249">
        <v>272</v>
      </c>
      <c r="M25" s="249">
        <v>92</v>
      </c>
      <c r="N25" s="249">
        <v>180</v>
      </c>
      <c r="O25" s="249">
        <v>268</v>
      </c>
      <c r="P25" s="249">
        <v>86</v>
      </c>
      <c r="Q25" s="249">
        <v>182</v>
      </c>
    </row>
    <row r="26" spans="1:17" ht="15" customHeight="1">
      <c r="A26" s="330" t="s">
        <v>272</v>
      </c>
      <c r="B26" s="81"/>
      <c r="C26" s="249">
        <v>12</v>
      </c>
      <c r="D26" s="249">
        <v>4</v>
      </c>
      <c r="E26" s="249">
        <v>8</v>
      </c>
      <c r="F26" s="249">
        <v>12</v>
      </c>
      <c r="G26" s="249">
        <v>1</v>
      </c>
      <c r="H26" s="249">
        <v>11</v>
      </c>
      <c r="I26" s="249">
        <v>9</v>
      </c>
      <c r="J26" s="259" t="s">
        <v>86</v>
      </c>
      <c r="K26" s="249">
        <v>9</v>
      </c>
      <c r="L26" s="249">
        <v>11</v>
      </c>
      <c r="M26" s="259">
        <v>3</v>
      </c>
      <c r="N26" s="249">
        <v>8</v>
      </c>
      <c r="O26" s="249">
        <v>6</v>
      </c>
      <c r="P26" s="259">
        <v>2</v>
      </c>
      <c r="Q26" s="249">
        <v>4</v>
      </c>
    </row>
    <row r="27" spans="1:17" ht="15" customHeight="1">
      <c r="A27" s="330" t="s">
        <v>273</v>
      </c>
      <c r="B27" s="81"/>
      <c r="C27" s="249">
        <v>310</v>
      </c>
      <c r="D27" s="249">
        <v>34</v>
      </c>
      <c r="E27" s="249">
        <v>276</v>
      </c>
      <c r="F27" s="249">
        <v>343</v>
      </c>
      <c r="G27" s="249">
        <v>48</v>
      </c>
      <c r="H27" s="249">
        <v>295</v>
      </c>
      <c r="I27" s="249">
        <v>488</v>
      </c>
      <c r="J27" s="249">
        <v>110</v>
      </c>
      <c r="K27" s="249">
        <v>378</v>
      </c>
      <c r="L27" s="249">
        <v>451</v>
      </c>
      <c r="M27" s="249">
        <v>91</v>
      </c>
      <c r="N27" s="249">
        <v>360</v>
      </c>
      <c r="O27" s="249">
        <v>459</v>
      </c>
      <c r="P27" s="249">
        <v>105</v>
      </c>
      <c r="Q27" s="249">
        <v>354</v>
      </c>
    </row>
    <row r="28" spans="1:17" ht="15" customHeight="1">
      <c r="A28" s="129" t="s">
        <v>274</v>
      </c>
      <c r="B28" s="81"/>
      <c r="C28" s="249">
        <v>108</v>
      </c>
      <c r="D28" s="249">
        <v>38</v>
      </c>
      <c r="E28" s="249">
        <v>70</v>
      </c>
      <c r="F28" s="249">
        <v>103</v>
      </c>
      <c r="G28" s="249">
        <v>31</v>
      </c>
      <c r="H28" s="249">
        <v>72</v>
      </c>
      <c r="I28" s="332">
        <v>74</v>
      </c>
      <c r="J28" s="332">
        <v>36</v>
      </c>
      <c r="K28" s="332">
        <v>38</v>
      </c>
      <c r="L28" s="249">
        <v>68</v>
      </c>
      <c r="M28" s="249">
        <v>26</v>
      </c>
      <c r="N28" s="249">
        <v>42</v>
      </c>
      <c r="O28" s="249">
        <v>68</v>
      </c>
      <c r="P28" s="249">
        <v>29</v>
      </c>
      <c r="Q28" s="249">
        <v>39</v>
      </c>
    </row>
    <row r="29" spans="1:17" ht="15" customHeight="1">
      <c r="A29" s="333" t="s">
        <v>275</v>
      </c>
      <c r="B29" s="81"/>
      <c r="C29" s="249">
        <v>290</v>
      </c>
      <c r="D29" s="249">
        <v>137</v>
      </c>
      <c r="E29" s="249">
        <v>153</v>
      </c>
      <c r="F29" s="249">
        <v>269</v>
      </c>
      <c r="G29" s="249">
        <v>117</v>
      </c>
      <c r="H29" s="249">
        <v>152</v>
      </c>
      <c r="I29" s="249">
        <v>169</v>
      </c>
      <c r="J29" s="249">
        <v>97</v>
      </c>
      <c r="K29" s="249">
        <v>72</v>
      </c>
      <c r="L29" s="249">
        <v>134</v>
      </c>
      <c r="M29" s="249">
        <v>80</v>
      </c>
      <c r="N29" s="249">
        <v>54</v>
      </c>
      <c r="O29" s="249">
        <v>206</v>
      </c>
      <c r="P29" s="249">
        <v>134</v>
      </c>
      <c r="Q29" s="249">
        <v>72</v>
      </c>
    </row>
    <row r="30" spans="1:17" ht="15" customHeight="1">
      <c r="A30" s="333" t="s">
        <v>276</v>
      </c>
      <c r="B30" s="81"/>
      <c r="C30" s="249">
        <v>480</v>
      </c>
      <c r="D30" s="249">
        <v>408</v>
      </c>
      <c r="E30" s="249">
        <v>72</v>
      </c>
      <c r="F30" s="249">
        <v>422</v>
      </c>
      <c r="G30" s="249">
        <v>357</v>
      </c>
      <c r="H30" s="249">
        <v>65</v>
      </c>
      <c r="I30" s="249">
        <v>321</v>
      </c>
      <c r="J30" s="249">
        <v>244</v>
      </c>
      <c r="K30" s="249">
        <v>77</v>
      </c>
      <c r="L30" s="249">
        <v>268</v>
      </c>
      <c r="M30" s="249">
        <v>214</v>
      </c>
      <c r="N30" s="249">
        <v>54</v>
      </c>
      <c r="O30" s="249">
        <v>279</v>
      </c>
      <c r="P30" s="249">
        <v>233</v>
      </c>
      <c r="Q30" s="249">
        <v>46</v>
      </c>
    </row>
    <row r="31" spans="1:17" ht="15" customHeight="1">
      <c r="A31" s="129" t="s">
        <v>277</v>
      </c>
      <c r="B31" s="81"/>
      <c r="C31" s="249">
        <v>67</v>
      </c>
      <c r="D31" s="249">
        <v>37</v>
      </c>
      <c r="E31" s="249">
        <v>30</v>
      </c>
      <c r="F31" s="249">
        <v>76</v>
      </c>
      <c r="G31" s="249">
        <v>35</v>
      </c>
      <c r="H31" s="249">
        <v>41</v>
      </c>
      <c r="I31" s="332">
        <v>45</v>
      </c>
      <c r="J31" s="332">
        <v>20</v>
      </c>
      <c r="K31" s="332">
        <v>25</v>
      </c>
      <c r="L31" s="249">
        <v>80</v>
      </c>
      <c r="M31" s="249">
        <v>59</v>
      </c>
      <c r="N31" s="249">
        <v>21</v>
      </c>
      <c r="O31" s="249">
        <v>74</v>
      </c>
      <c r="P31" s="249">
        <v>38</v>
      </c>
      <c r="Q31" s="249">
        <v>36</v>
      </c>
    </row>
    <row r="32" spans="1:17" ht="9" customHeight="1">
      <c r="A32" s="99"/>
      <c r="B32" s="139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0"/>
      <c r="P32" s="280"/>
      <c r="Q32" s="280"/>
    </row>
    <row r="33" spans="1:17" ht="15" customHeight="1">
      <c r="A33" s="60" t="s">
        <v>278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1:17" ht="15" customHeight="1">
      <c r="A34" s="60" t="s">
        <v>279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</row>
    <row r="35" spans="1:17" ht="15" customHeight="1">
      <c r="A35" s="60" t="s">
        <v>280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</row>
    <row r="36" spans="1:17" ht="15" customHeight="1">
      <c r="A36" s="102" t="s">
        <v>149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</row>
    <row r="37" spans="1:17" ht="15" customHeight="1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</row>
    <row r="38" spans="1:17" ht="15" customHeight="1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</row>
    <row r="39" spans="1:17" ht="15" customHeight="1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ht="15" customHeight="1"/>
    <row r="41" spans="1:17" ht="15" customHeight="1"/>
    <row r="42" spans="1:17" ht="15" customHeight="1"/>
    <row r="43" spans="1:17" ht="15" customHeight="1"/>
    <row r="44" spans="1:17" ht="15" customHeight="1"/>
    <row r="45" spans="1:17" ht="15" customHeight="1"/>
    <row r="46" spans="1:17" ht="15" customHeight="1"/>
    <row r="47" spans="1:17" ht="15" customHeight="1"/>
    <row r="48" spans="1:17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8">
    <mergeCell ref="A2:Q2"/>
    <mergeCell ref="P4:Q4"/>
    <mergeCell ref="A5:A6"/>
    <mergeCell ref="C5:E5"/>
    <mergeCell ref="F5:H5"/>
    <mergeCell ref="I5:K5"/>
    <mergeCell ref="L5:N5"/>
    <mergeCell ref="O5:Q5"/>
  </mergeCells>
  <phoneticPr fontId="3"/>
  <pageMargins left="0.59055118110236227" right="0.59055118110236227" top="0.78740157480314965" bottom="0.59055118110236227" header="0.51181102362204722" footer="0.51181102362204722"/>
  <pageSetup paperSize="9" scale="7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D9BD4-6C90-49C9-A4C4-3494E098A90A}">
  <dimension ref="A1:T36"/>
  <sheetViews>
    <sheetView zoomScaleNormal="100" workbookViewId="0">
      <selection sqref="A1:S1"/>
    </sheetView>
  </sheetViews>
  <sheetFormatPr defaultColWidth="8.6328125" defaultRowHeight="15" customHeight="1"/>
  <cols>
    <col min="1" max="1" width="0.90625" style="59" customWidth="1"/>
    <col min="2" max="2" width="4.6328125" style="59" customWidth="1"/>
    <col min="3" max="3" width="3.6328125" style="59" customWidth="1"/>
    <col min="4" max="4" width="0.90625" style="59" customWidth="1"/>
    <col min="5" max="5" width="7.453125" style="59" customWidth="1"/>
    <col min="6" max="8" width="5.90625" style="59" customWidth="1"/>
    <col min="9" max="9" width="7.1796875" style="59" bestFit="1" customWidth="1"/>
    <col min="10" max="10" width="7.453125" style="59" customWidth="1"/>
    <col min="11" max="13" width="5.08984375" style="59" customWidth="1"/>
    <col min="14" max="14" width="5.6328125" style="59" customWidth="1"/>
    <col min="15" max="15" width="7.453125" style="59" customWidth="1"/>
    <col min="16" max="18" width="5.08984375" style="59" customWidth="1"/>
    <col min="19" max="19" width="5.6328125" style="59" customWidth="1"/>
    <col min="20" max="256" width="8.6328125" style="59"/>
    <col min="257" max="257" width="0.90625" style="59" customWidth="1"/>
    <col min="258" max="258" width="4.6328125" style="59" customWidth="1"/>
    <col min="259" max="259" width="3.6328125" style="59" customWidth="1"/>
    <col min="260" max="260" width="0.90625" style="59" customWidth="1"/>
    <col min="261" max="261" width="7.453125" style="59" customWidth="1"/>
    <col min="262" max="264" width="5.90625" style="59" customWidth="1"/>
    <col min="265" max="265" width="6" style="59" customWidth="1"/>
    <col min="266" max="266" width="7.453125" style="59" customWidth="1"/>
    <col min="267" max="269" width="5.08984375" style="59" customWidth="1"/>
    <col min="270" max="270" width="5.6328125" style="59" customWidth="1"/>
    <col min="271" max="271" width="7.453125" style="59" customWidth="1"/>
    <col min="272" max="274" width="5.08984375" style="59" customWidth="1"/>
    <col min="275" max="275" width="5.6328125" style="59" customWidth="1"/>
    <col min="276" max="512" width="8.6328125" style="59"/>
    <col min="513" max="513" width="0.90625" style="59" customWidth="1"/>
    <col min="514" max="514" width="4.6328125" style="59" customWidth="1"/>
    <col min="515" max="515" width="3.6328125" style="59" customWidth="1"/>
    <col min="516" max="516" width="0.90625" style="59" customWidth="1"/>
    <col min="517" max="517" width="7.453125" style="59" customWidth="1"/>
    <col min="518" max="520" width="5.90625" style="59" customWidth="1"/>
    <col min="521" max="521" width="6" style="59" customWidth="1"/>
    <col min="522" max="522" width="7.453125" style="59" customWidth="1"/>
    <col min="523" max="525" width="5.08984375" style="59" customWidth="1"/>
    <col min="526" max="526" width="5.6328125" style="59" customWidth="1"/>
    <col min="527" max="527" width="7.453125" style="59" customWidth="1"/>
    <col min="528" max="530" width="5.08984375" style="59" customWidth="1"/>
    <col min="531" max="531" width="5.6328125" style="59" customWidth="1"/>
    <col min="532" max="768" width="8.6328125" style="59"/>
    <col min="769" max="769" width="0.90625" style="59" customWidth="1"/>
    <col min="770" max="770" width="4.6328125" style="59" customWidth="1"/>
    <col min="771" max="771" width="3.6328125" style="59" customWidth="1"/>
    <col min="772" max="772" width="0.90625" style="59" customWidth="1"/>
    <col min="773" max="773" width="7.453125" style="59" customWidth="1"/>
    <col min="774" max="776" width="5.90625" style="59" customWidth="1"/>
    <col min="777" max="777" width="6" style="59" customWidth="1"/>
    <col min="778" max="778" width="7.453125" style="59" customWidth="1"/>
    <col min="779" max="781" width="5.08984375" style="59" customWidth="1"/>
    <col min="782" max="782" width="5.6328125" style="59" customWidth="1"/>
    <col min="783" max="783" width="7.453125" style="59" customWidth="1"/>
    <col min="784" max="786" width="5.08984375" style="59" customWidth="1"/>
    <col min="787" max="787" width="5.6328125" style="59" customWidth="1"/>
    <col min="788" max="1024" width="8.6328125" style="59"/>
    <col min="1025" max="1025" width="0.90625" style="59" customWidth="1"/>
    <col min="1026" max="1026" width="4.6328125" style="59" customWidth="1"/>
    <col min="1027" max="1027" width="3.6328125" style="59" customWidth="1"/>
    <col min="1028" max="1028" width="0.90625" style="59" customWidth="1"/>
    <col min="1029" max="1029" width="7.453125" style="59" customWidth="1"/>
    <col min="1030" max="1032" width="5.90625" style="59" customWidth="1"/>
    <col min="1033" max="1033" width="6" style="59" customWidth="1"/>
    <col min="1034" max="1034" width="7.453125" style="59" customWidth="1"/>
    <col min="1035" max="1037" width="5.08984375" style="59" customWidth="1"/>
    <col min="1038" max="1038" width="5.6328125" style="59" customWidth="1"/>
    <col min="1039" max="1039" width="7.453125" style="59" customWidth="1"/>
    <col min="1040" max="1042" width="5.08984375" style="59" customWidth="1"/>
    <col min="1043" max="1043" width="5.6328125" style="59" customWidth="1"/>
    <col min="1044" max="1280" width="8.6328125" style="59"/>
    <col min="1281" max="1281" width="0.90625" style="59" customWidth="1"/>
    <col min="1282" max="1282" width="4.6328125" style="59" customWidth="1"/>
    <col min="1283" max="1283" width="3.6328125" style="59" customWidth="1"/>
    <col min="1284" max="1284" width="0.90625" style="59" customWidth="1"/>
    <col min="1285" max="1285" width="7.453125" style="59" customWidth="1"/>
    <col min="1286" max="1288" width="5.90625" style="59" customWidth="1"/>
    <col min="1289" max="1289" width="6" style="59" customWidth="1"/>
    <col min="1290" max="1290" width="7.453125" style="59" customWidth="1"/>
    <col min="1291" max="1293" width="5.08984375" style="59" customWidth="1"/>
    <col min="1294" max="1294" width="5.6328125" style="59" customWidth="1"/>
    <col min="1295" max="1295" width="7.453125" style="59" customWidth="1"/>
    <col min="1296" max="1298" width="5.08984375" style="59" customWidth="1"/>
    <col min="1299" max="1299" width="5.6328125" style="59" customWidth="1"/>
    <col min="1300" max="1536" width="8.6328125" style="59"/>
    <col min="1537" max="1537" width="0.90625" style="59" customWidth="1"/>
    <col min="1538" max="1538" width="4.6328125" style="59" customWidth="1"/>
    <col min="1539" max="1539" width="3.6328125" style="59" customWidth="1"/>
    <col min="1540" max="1540" width="0.90625" style="59" customWidth="1"/>
    <col min="1541" max="1541" width="7.453125" style="59" customWidth="1"/>
    <col min="1542" max="1544" width="5.90625" style="59" customWidth="1"/>
    <col min="1545" max="1545" width="6" style="59" customWidth="1"/>
    <col min="1546" max="1546" width="7.453125" style="59" customWidth="1"/>
    <col min="1547" max="1549" width="5.08984375" style="59" customWidth="1"/>
    <col min="1550" max="1550" width="5.6328125" style="59" customWidth="1"/>
    <col min="1551" max="1551" width="7.453125" style="59" customWidth="1"/>
    <col min="1552" max="1554" width="5.08984375" style="59" customWidth="1"/>
    <col min="1555" max="1555" width="5.6328125" style="59" customWidth="1"/>
    <col min="1556" max="1792" width="8.6328125" style="59"/>
    <col min="1793" max="1793" width="0.90625" style="59" customWidth="1"/>
    <col min="1794" max="1794" width="4.6328125" style="59" customWidth="1"/>
    <col min="1795" max="1795" width="3.6328125" style="59" customWidth="1"/>
    <col min="1796" max="1796" width="0.90625" style="59" customWidth="1"/>
    <col min="1797" max="1797" width="7.453125" style="59" customWidth="1"/>
    <col min="1798" max="1800" width="5.90625" style="59" customWidth="1"/>
    <col min="1801" max="1801" width="6" style="59" customWidth="1"/>
    <col min="1802" max="1802" width="7.453125" style="59" customWidth="1"/>
    <col min="1803" max="1805" width="5.08984375" style="59" customWidth="1"/>
    <col min="1806" max="1806" width="5.6328125" style="59" customWidth="1"/>
    <col min="1807" max="1807" width="7.453125" style="59" customWidth="1"/>
    <col min="1808" max="1810" width="5.08984375" style="59" customWidth="1"/>
    <col min="1811" max="1811" width="5.6328125" style="59" customWidth="1"/>
    <col min="1812" max="2048" width="8.6328125" style="59"/>
    <col min="2049" max="2049" width="0.90625" style="59" customWidth="1"/>
    <col min="2050" max="2050" width="4.6328125" style="59" customWidth="1"/>
    <col min="2051" max="2051" width="3.6328125" style="59" customWidth="1"/>
    <col min="2052" max="2052" width="0.90625" style="59" customWidth="1"/>
    <col min="2053" max="2053" width="7.453125" style="59" customWidth="1"/>
    <col min="2054" max="2056" width="5.90625" style="59" customWidth="1"/>
    <col min="2057" max="2057" width="6" style="59" customWidth="1"/>
    <col min="2058" max="2058" width="7.453125" style="59" customWidth="1"/>
    <col min="2059" max="2061" width="5.08984375" style="59" customWidth="1"/>
    <col min="2062" max="2062" width="5.6328125" style="59" customWidth="1"/>
    <col min="2063" max="2063" width="7.453125" style="59" customWidth="1"/>
    <col min="2064" max="2066" width="5.08984375" style="59" customWidth="1"/>
    <col min="2067" max="2067" width="5.6328125" style="59" customWidth="1"/>
    <col min="2068" max="2304" width="8.6328125" style="59"/>
    <col min="2305" max="2305" width="0.90625" style="59" customWidth="1"/>
    <col min="2306" max="2306" width="4.6328125" style="59" customWidth="1"/>
    <col min="2307" max="2307" width="3.6328125" style="59" customWidth="1"/>
    <col min="2308" max="2308" width="0.90625" style="59" customWidth="1"/>
    <col min="2309" max="2309" width="7.453125" style="59" customWidth="1"/>
    <col min="2310" max="2312" width="5.90625" style="59" customWidth="1"/>
    <col min="2313" max="2313" width="6" style="59" customWidth="1"/>
    <col min="2314" max="2314" width="7.453125" style="59" customWidth="1"/>
    <col min="2315" max="2317" width="5.08984375" style="59" customWidth="1"/>
    <col min="2318" max="2318" width="5.6328125" style="59" customWidth="1"/>
    <col min="2319" max="2319" width="7.453125" style="59" customWidth="1"/>
    <col min="2320" max="2322" width="5.08984375" style="59" customWidth="1"/>
    <col min="2323" max="2323" width="5.6328125" style="59" customWidth="1"/>
    <col min="2324" max="2560" width="8.6328125" style="59"/>
    <col min="2561" max="2561" width="0.90625" style="59" customWidth="1"/>
    <col min="2562" max="2562" width="4.6328125" style="59" customWidth="1"/>
    <col min="2563" max="2563" width="3.6328125" style="59" customWidth="1"/>
    <col min="2564" max="2564" width="0.90625" style="59" customWidth="1"/>
    <col min="2565" max="2565" width="7.453125" style="59" customWidth="1"/>
    <col min="2566" max="2568" width="5.90625" style="59" customWidth="1"/>
    <col min="2569" max="2569" width="6" style="59" customWidth="1"/>
    <col min="2570" max="2570" width="7.453125" style="59" customWidth="1"/>
    <col min="2571" max="2573" width="5.08984375" style="59" customWidth="1"/>
    <col min="2574" max="2574" width="5.6328125" style="59" customWidth="1"/>
    <col min="2575" max="2575" width="7.453125" style="59" customWidth="1"/>
    <col min="2576" max="2578" width="5.08984375" style="59" customWidth="1"/>
    <col min="2579" max="2579" width="5.6328125" style="59" customWidth="1"/>
    <col min="2580" max="2816" width="8.6328125" style="59"/>
    <col min="2817" max="2817" width="0.90625" style="59" customWidth="1"/>
    <col min="2818" max="2818" width="4.6328125" style="59" customWidth="1"/>
    <col min="2819" max="2819" width="3.6328125" style="59" customWidth="1"/>
    <col min="2820" max="2820" width="0.90625" style="59" customWidth="1"/>
    <col min="2821" max="2821" width="7.453125" style="59" customWidth="1"/>
    <col min="2822" max="2824" width="5.90625" style="59" customWidth="1"/>
    <col min="2825" max="2825" width="6" style="59" customWidth="1"/>
    <col min="2826" max="2826" width="7.453125" style="59" customWidth="1"/>
    <col min="2827" max="2829" width="5.08984375" style="59" customWidth="1"/>
    <col min="2830" max="2830" width="5.6328125" style="59" customWidth="1"/>
    <col min="2831" max="2831" width="7.453125" style="59" customWidth="1"/>
    <col min="2832" max="2834" width="5.08984375" style="59" customWidth="1"/>
    <col min="2835" max="2835" width="5.6328125" style="59" customWidth="1"/>
    <col min="2836" max="3072" width="8.6328125" style="59"/>
    <col min="3073" max="3073" width="0.90625" style="59" customWidth="1"/>
    <col min="3074" max="3074" width="4.6328125" style="59" customWidth="1"/>
    <col min="3075" max="3075" width="3.6328125" style="59" customWidth="1"/>
    <col min="3076" max="3076" width="0.90625" style="59" customWidth="1"/>
    <col min="3077" max="3077" width="7.453125" style="59" customWidth="1"/>
    <col min="3078" max="3080" width="5.90625" style="59" customWidth="1"/>
    <col min="3081" max="3081" width="6" style="59" customWidth="1"/>
    <col min="3082" max="3082" width="7.453125" style="59" customWidth="1"/>
    <col min="3083" max="3085" width="5.08984375" style="59" customWidth="1"/>
    <col min="3086" max="3086" width="5.6328125" style="59" customWidth="1"/>
    <col min="3087" max="3087" width="7.453125" style="59" customWidth="1"/>
    <col min="3088" max="3090" width="5.08984375" style="59" customWidth="1"/>
    <col min="3091" max="3091" width="5.6328125" style="59" customWidth="1"/>
    <col min="3092" max="3328" width="8.6328125" style="59"/>
    <col min="3329" max="3329" width="0.90625" style="59" customWidth="1"/>
    <col min="3330" max="3330" width="4.6328125" style="59" customWidth="1"/>
    <col min="3331" max="3331" width="3.6328125" style="59" customWidth="1"/>
    <col min="3332" max="3332" width="0.90625" style="59" customWidth="1"/>
    <col min="3333" max="3333" width="7.453125" style="59" customWidth="1"/>
    <col min="3334" max="3336" width="5.90625" style="59" customWidth="1"/>
    <col min="3337" max="3337" width="6" style="59" customWidth="1"/>
    <col min="3338" max="3338" width="7.453125" style="59" customWidth="1"/>
    <col min="3339" max="3341" width="5.08984375" style="59" customWidth="1"/>
    <col min="3342" max="3342" width="5.6328125" style="59" customWidth="1"/>
    <col min="3343" max="3343" width="7.453125" style="59" customWidth="1"/>
    <col min="3344" max="3346" width="5.08984375" style="59" customWidth="1"/>
    <col min="3347" max="3347" width="5.6328125" style="59" customWidth="1"/>
    <col min="3348" max="3584" width="8.6328125" style="59"/>
    <col min="3585" max="3585" width="0.90625" style="59" customWidth="1"/>
    <col min="3586" max="3586" width="4.6328125" style="59" customWidth="1"/>
    <col min="3587" max="3587" width="3.6328125" style="59" customWidth="1"/>
    <col min="3588" max="3588" width="0.90625" style="59" customWidth="1"/>
    <col min="3589" max="3589" width="7.453125" style="59" customWidth="1"/>
    <col min="3590" max="3592" width="5.90625" style="59" customWidth="1"/>
    <col min="3593" max="3593" width="6" style="59" customWidth="1"/>
    <col min="3594" max="3594" width="7.453125" style="59" customWidth="1"/>
    <col min="3595" max="3597" width="5.08984375" style="59" customWidth="1"/>
    <col min="3598" max="3598" width="5.6328125" style="59" customWidth="1"/>
    <col min="3599" max="3599" width="7.453125" style="59" customWidth="1"/>
    <col min="3600" max="3602" width="5.08984375" style="59" customWidth="1"/>
    <col min="3603" max="3603" width="5.6328125" style="59" customWidth="1"/>
    <col min="3604" max="3840" width="8.6328125" style="59"/>
    <col min="3841" max="3841" width="0.90625" style="59" customWidth="1"/>
    <col min="3842" max="3842" width="4.6328125" style="59" customWidth="1"/>
    <col min="3843" max="3843" width="3.6328125" style="59" customWidth="1"/>
    <col min="3844" max="3844" width="0.90625" style="59" customWidth="1"/>
    <col min="3845" max="3845" width="7.453125" style="59" customWidth="1"/>
    <col min="3846" max="3848" width="5.90625" style="59" customWidth="1"/>
    <col min="3849" max="3849" width="6" style="59" customWidth="1"/>
    <col min="3850" max="3850" width="7.453125" style="59" customWidth="1"/>
    <col min="3851" max="3853" width="5.08984375" style="59" customWidth="1"/>
    <col min="3854" max="3854" width="5.6328125" style="59" customWidth="1"/>
    <col min="3855" max="3855" width="7.453125" style="59" customWidth="1"/>
    <col min="3856" max="3858" width="5.08984375" style="59" customWidth="1"/>
    <col min="3859" max="3859" width="5.6328125" style="59" customWidth="1"/>
    <col min="3860" max="4096" width="8.6328125" style="59"/>
    <col min="4097" max="4097" width="0.90625" style="59" customWidth="1"/>
    <col min="4098" max="4098" width="4.6328125" style="59" customWidth="1"/>
    <col min="4099" max="4099" width="3.6328125" style="59" customWidth="1"/>
    <col min="4100" max="4100" width="0.90625" style="59" customWidth="1"/>
    <col min="4101" max="4101" width="7.453125" style="59" customWidth="1"/>
    <col min="4102" max="4104" width="5.90625" style="59" customWidth="1"/>
    <col min="4105" max="4105" width="6" style="59" customWidth="1"/>
    <col min="4106" max="4106" width="7.453125" style="59" customWidth="1"/>
    <col min="4107" max="4109" width="5.08984375" style="59" customWidth="1"/>
    <col min="4110" max="4110" width="5.6328125" style="59" customWidth="1"/>
    <col min="4111" max="4111" width="7.453125" style="59" customWidth="1"/>
    <col min="4112" max="4114" width="5.08984375" style="59" customWidth="1"/>
    <col min="4115" max="4115" width="5.6328125" style="59" customWidth="1"/>
    <col min="4116" max="4352" width="8.6328125" style="59"/>
    <col min="4353" max="4353" width="0.90625" style="59" customWidth="1"/>
    <col min="4354" max="4354" width="4.6328125" style="59" customWidth="1"/>
    <col min="4355" max="4355" width="3.6328125" style="59" customWidth="1"/>
    <col min="4356" max="4356" width="0.90625" style="59" customWidth="1"/>
    <col min="4357" max="4357" width="7.453125" style="59" customWidth="1"/>
    <col min="4358" max="4360" width="5.90625" style="59" customWidth="1"/>
    <col min="4361" max="4361" width="6" style="59" customWidth="1"/>
    <col min="4362" max="4362" width="7.453125" style="59" customWidth="1"/>
    <col min="4363" max="4365" width="5.08984375" style="59" customWidth="1"/>
    <col min="4366" max="4366" width="5.6328125" style="59" customWidth="1"/>
    <col min="4367" max="4367" width="7.453125" style="59" customWidth="1"/>
    <col min="4368" max="4370" width="5.08984375" style="59" customWidth="1"/>
    <col min="4371" max="4371" width="5.6328125" style="59" customWidth="1"/>
    <col min="4372" max="4608" width="8.6328125" style="59"/>
    <col min="4609" max="4609" width="0.90625" style="59" customWidth="1"/>
    <col min="4610" max="4610" width="4.6328125" style="59" customWidth="1"/>
    <col min="4611" max="4611" width="3.6328125" style="59" customWidth="1"/>
    <col min="4612" max="4612" width="0.90625" style="59" customWidth="1"/>
    <col min="4613" max="4613" width="7.453125" style="59" customWidth="1"/>
    <col min="4614" max="4616" width="5.90625" style="59" customWidth="1"/>
    <col min="4617" max="4617" width="6" style="59" customWidth="1"/>
    <col min="4618" max="4618" width="7.453125" style="59" customWidth="1"/>
    <col min="4619" max="4621" width="5.08984375" style="59" customWidth="1"/>
    <col min="4622" max="4622" width="5.6328125" style="59" customWidth="1"/>
    <col min="4623" max="4623" width="7.453125" style="59" customWidth="1"/>
    <col min="4624" max="4626" width="5.08984375" style="59" customWidth="1"/>
    <col min="4627" max="4627" width="5.6328125" style="59" customWidth="1"/>
    <col min="4628" max="4864" width="8.6328125" style="59"/>
    <col min="4865" max="4865" width="0.90625" style="59" customWidth="1"/>
    <col min="4866" max="4866" width="4.6328125" style="59" customWidth="1"/>
    <col min="4867" max="4867" width="3.6328125" style="59" customWidth="1"/>
    <col min="4868" max="4868" width="0.90625" style="59" customWidth="1"/>
    <col min="4869" max="4869" width="7.453125" style="59" customWidth="1"/>
    <col min="4870" max="4872" width="5.90625" style="59" customWidth="1"/>
    <col min="4873" max="4873" width="6" style="59" customWidth="1"/>
    <col min="4874" max="4874" width="7.453125" style="59" customWidth="1"/>
    <col min="4875" max="4877" width="5.08984375" style="59" customWidth="1"/>
    <col min="4878" max="4878" width="5.6328125" style="59" customWidth="1"/>
    <col min="4879" max="4879" width="7.453125" style="59" customWidth="1"/>
    <col min="4880" max="4882" width="5.08984375" style="59" customWidth="1"/>
    <col min="4883" max="4883" width="5.6328125" style="59" customWidth="1"/>
    <col min="4884" max="5120" width="8.6328125" style="59"/>
    <col min="5121" max="5121" width="0.90625" style="59" customWidth="1"/>
    <col min="5122" max="5122" width="4.6328125" style="59" customWidth="1"/>
    <col min="5123" max="5123" width="3.6328125" style="59" customWidth="1"/>
    <col min="5124" max="5124" width="0.90625" style="59" customWidth="1"/>
    <col min="5125" max="5125" width="7.453125" style="59" customWidth="1"/>
    <col min="5126" max="5128" width="5.90625" style="59" customWidth="1"/>
    <col min="5129" max="5129" width="6" style="59" customWidth="1"/>
    <col min="5130" max="5130" width="7.453125" style="59" customWidth="1"/>
    <col min="5131" max="5133" width="5.08984375" style="59" customWidth="1"/>
    <col min="5134" max="5134" width="5.6328125" style="59" customWidth="1"/>
    <col min="5135" max="5135" width="7.453125" style="59" customWidth="1"/>
    <col min="5136" max="5138" width="5.08984375" style="59" customWidth="1"/>
    <col min="5139" max="5139" width="5.6328125" style="59" customWidth="1"/>
    <col min="5140" max="5376" width="8.6328125" style="59"/>
    <col min="5377" max="5377" width="0.90625" style="59" customWidth="1"/>
    <col min="5378" max="5378" width="4.6328125" style="59" customWidth="1"/>
    <col min="5379" max="5379" width="3.6328125" style="59" customWidth="1"/>
    <col min="5380" max="5380" width="0.90625" style="59" customWidth="1"/>
    <col min="5381" max="5381" width="7.453125" style="59" customWidth="1"/>
    <col min="5382" max="5384" width="5.90625" style="59" customWidth="1"/>
    <col min="5385" max="5385" width="6" style="59" customWidth="1"/>
    <col min="5386" max="5386" width="7.453125" style="59" customWidth="1"/>
    <col min="5387" max="5389" width="5.08984375" style="59" customWidth="1"/>
    <col min="5390" max="5390" width="5.6328125" style="59" customWidth="1"/>
    <col min="5391" max="5391" width="7.453125" style="59" customWidth="1"/>
    <col min="5392" max="5394" width="5.08984375" style="59" customWidth="1"/>
    <col min="5395" max="5395" width="5.6328125" style="59" customWidth="1"/>
    <col min="5396" max="5632" width="8.6328125" style="59"/>
    <col min="5633" max="5633" width="0.90625" style="59" customWidth="1"/>
    <col min="5634" max="5634" width="4.6328125" style="59" customWidth="1"/>
    <col min="5635" max="5635" width="3.6328125" style="59" customWidth="1"/>
    <col min="5636" max="5636" width="0.90625" style="59" customWidth="1"/>
    <col min="5637" max="5637" width="7.453125" style="59" customWidth="1"/>
    <col min="5638" max="5640" width="5.90625" style="59" customWidth="1"/>
    <col min="5641" max="5641" width="6" style="59" customWidth="1"/>
    <col min="5642" max="5642" width="7.453125" style="59" customWidth="1"/>
    <col min="5643" max="5645" width="5.08984375" style="59" customWidth="1"/>
    <col min="5646" max="5646" width="5.6328125" style="59" customWidth="1"/>
    <col min="5647" max="5647" width="7.453125" style="59" customWidth="1"/>
    <col min="5648" max="5650" width="5.08984375" style="59" customWidth="1"/>
    <col min="5651" max="5651" width="5.6328125" style="59" customWidth="1"/>
    <col min="5652" max="5888" width="8.6328125" style="59"/>
    <col min="5889" max="5889" width="0.90625" style="59" customWidth="1"/>
    <col min="5890" max="5890" width="4.6328125" style="59" customWidth="1"/>
    <col min="5891" max="5891" width="3.6328125" style="59" customWidth="1"/>
    <col min="5892" max="5892" width="0.90625" style="59" customWidth="1"/>
    <col min="5893" max="5893" width="7.453125" style="59" customWidth="1"/>
    <col min="5894" max="5896" width="5.90625" style="59" customWidth="1"/>
    <col min="5897" max="5897" width="6" style="59" customWidth="1"/>
    <col min="5898" max="5898" width="7.453125" style="59" customWidth="1"/>
    <col min="5899" max="5901" width="5.08984375" style="59" customWidth="1"/>
    <col min="5902" max="5902" width="5.6328125" style="59" customWidth="1"/>
    <col min="5903" max="5903" width="7.453125" style="59" customWidth="1"/>
    <col min="5904" max="5906" width="5.08984375" style="59" customWidth="1"/>
    <col min="5907" max="5907" width="5.6328125" style="59" customWidth="1"/>
    <col min="5908" max="6144" width="8.6328125" style="59"/>
    <col min="6145" max="6145" width="0.90625" style="59" customWidth="1"/>
    <col min="6146" max="6146" width="4.6328125" style="59" customWidth="1"/>
    <col min="6147" max="6147" width="3.6328125" style="59" customWidth="1"/>
    <col min="6148" max="6148" width="0.90625" style="59" customWidth="1"/>
    <col min="6149" max="6149" width="7.453125" style="59" customWidth="1"/>
    <col min="6150" max="6152" width="5.90625" style="59" customWidth="1"/>
    <col min="6153" max="6153" width="6" style="59" customWidth="1"/>
    <col min="6154" max="6154" width="7.453125" style="59" customWidth="1"/>
    <col min="6155" max="6157" width="5.08984375" style="59" customWidth="1"/>
    <col min="6158" max="6158" width="5.6328125" style="59" customWidth="1"/>
    <col min="6159" max="6159" width="7.453125" style="59" customWidth="1"/>
    <col min="6160" max="6162" width="5.08984375" style="59" customWidth="1"/>
    <col min="6163" max="6163" width="5.6328125" style="59" customWidth="1"/>
    <col min="6164" max="6400" width="8.6328125" style="59"/>
    <col min="6401" max="6401" width="0.90625" style="59" customWidth="1"/>
    <col min="6402" max="6402" width="4.6328125" style="59" customWidth="1"/>
    <col min="6403" max="6403" width="3.6328125" style="59" customWidth="1"/>
    <col min="6404" max="6404" width="0.90625" style="59" customWidth="1"/>
    <col min="6405" max="6405" width="7.453125" style="59" customWidth="1"/>
    <col min="6406" max="6408" width="5.90625" style="59" customWidth="1"/>
    <col min="6409" max="6409" width="6" style="59" customWidth="1"/>
    <col min="6410" max="6410" width="7.453125" style="59" customWidth="1"/>
    <col min="6411" max="6413" width="5.08984375" style="59" customWidth="1"/>
    <col min="6414" max="6414" width="5.6328125" style="59" customWidth="1"/>
    <col min="6415" max="6415" width="7.453125" style="59" customWidth="1"/>
    <col min="6416" max="6418" width="5.08984375" style="59" customWidth="1"/>
    <col min="6419" max="6419" width="5.6328125" style="59" customWidth="1"/>
    <col min="6420" max="6656" width="8.6328125" style="59"/>
    <col min="6657" max="6657" width="0.90625" style="59" customWidth="1"/>
    <col min="6658" max="6658" width="4.6328125" style="59" customWidth="1"/>
    <col min="6659" max="6659" width="3.6328125" style="59" customWidth="1"/>
    <col min="6660" max="6660" width="0.90625" style="59" customWidth="1"/>
    <col min="6661" max="6661" width="7.453125" style="59" customWidth="1"/>
    <col min="6662" max="6664" width="5.90625" style="59" customWidth="1"/>
    <col min="6665" max="6665" width="6" style="59" customWidth="1"/>
    <col min="6666" max="6666" width="7.453125" style="59" customWidth="1"/>
    <col min="6667" max="6669" width="5.08984375" style="59" customWidth="1"/>
    <col min="6670" max="6670" width="5.6328125" style="59" customWidth="1"/>
    <col min="6671" max="6671" width="7.453125" style="59" customWidth="1"/>
    <col min="6672" max="6674" width="5.08984375" style="59" customWidth="1"/>
    <col min="6675" max="6675" width="5.6328125" style="59" customWidth="1"/>
    <col min="6676" max="6912" width="8.6328125" style="59"/>
    <col min="6913" max="6913" width="0.90625" style="59" customWidth="1"/>
    <col min="6914" max="6914" width="4.6328125" style="59" customWidth="1"/>
    <col min="6915" max="6915" width="3.6328125" style="59" customWidth="1"/>
    <col min="6916" max="6916" width="0.90625" style="59" customWidth="1"/>
    <col min="6917" max="6917" width="7.453125" style="59" customWidth="1"/>
    <col min="6918" max="6920" width="5.90625" style="59" customWidth="1"/>
    <col min="6921" max="6921" width="6" style="59" customWidth="1"/>
    <col min="6922" max="6922" width="7.453125" style="59" customWidth="1"/>
    <col min="6923" max="6925" width="5.08984375" style="59" customWidth="1"/>
    <col min="6926" max="6926" width="5.6328125" style="59" customWidth="1"/>
    <col min="6927" max="6927" width="7.453125" style="59" customWidth="1"/>
    <col min="6928" max="6930" width="5.08984375" style="59" customWidth="1"/>
    <col min="6931" max="6931" width="5.6328125" style="59" customWidth="1"/>
    <col min="6932" max="7168" width="8.6328125" style="59"/>
    <col min="7169" max="7169" width="0.90625" style="59" customWidth="1"/>
    <col min="7170" max="7170" width="4.6328125" style="59" customWidth="1"/>
    <col min="7171" max="7171" width="3.6328125" style="59" customWidth="1"/>
    <col min="7172" max="7172" width="0.90625" style="59" customWidth="1"/>
    <col min="7173" max="7173" width="7.453125" style="59" customWidth="1"/>
    <col min="7174" max="7176" width="5.90625" style="59" customWidth="1"/>
    <col min="7177" max="7177" width="6" style="59" customWidth="1"/>
    <col min="7178" max="7178" width="7.453125" style="59" customWidth="1"/>
    <col min="7179" max="7181" width="5.08984375" style="59" customWidth="1"/>
    <col min="7182" max="7182" width="5.6328125" style="59" customWidth="1"/>
    <col min="7183" max="7183" width="7.453125" style="59" customWidth="1"/>
    <col min="7184" max="7186" width="5.08984375" style="59" customWidth="1"/>
    <col min="7187" max="7187" width="5.6328125" style="59" customWidth="1"/>
    <col min="7188" max="7424" width="8.6328125" style="59"/>
    <col min="7425" max="7425" width="0.90625" style="59" customWidth="1"/>
    <col min="7426" max="7426" width="4.6328125" style="59" customWidth="1"/>
    <col min="7427" max="7427" width="3.6328125" style="59" customWidth="1"/>
    <col min="7428" max="7428" width="0.90625" style="59" customWidth="1"/>
    <col min="7429" max="7429" width="7.453125" style="59" customWidth="1"/>
    <col min="7430" max="7432" width="5.90625" style="59" customWidth="1"/>
    <col min="7433" max="7433" width="6" style="59" customWidth="1"/>
    <col min="7434" max="7434" width="7.453125" style="59" customWidth="1"/>
    <col min="7435" max="7437" width="5.08984375" style="59" customWidth="1"/>
    <col min="7438" max="7438" width="5.6328125" style="59" customWidth="1"/>
    <col min="7439" max="7439" width="7.453125" style="59" customWidth="1"/>
    <col min="7440" max="7442" width="5.08984375" style="59" customWidth="1"/>
    <col min="7443" max="7443" width="5.6328125" style="59" customWidth="1"/>
    <col min="7444" max="7680" width="8.6328125" style="59"/>
    <col min="7681" max="7681" width="0.90625" style="59" customWidth="1"/>
    <col min="7682" max="7682" width="4.6328125" style="59" customWidth="1"/>
    <col min="7683" max="7683" width="3.6328125" style="59" customWidth="1"/>
    <col min="7684" max="7684" width="0.90625" style="59" customWidth="1"/>
    <col min="7685" max="7685" width="7.453125" style="59" customWidth="1"/>
    <col min="7686" max="7688" width="5.90625" style="59" customWidth="1"/>
    <col min="7689" max="7689" width="6" style="59" customWidth="1"/>
    <col min="7690" max="7690" width="7.453125" style="59" customWidth="1"/>
    <col min="7691" max="7693" width="5.08984375" style="59" customWidth="1"/>
    <col min="7694" max="7694" width="5.6328125" style="59" customWidth="1"/>
    <col min="7695" max="7695" width="7.453125" style="59" customWidth="1"/>
    <col min="7696" max="7698" width="5.08984375" style="59" customWidth="1"/>
    <col min="7699" max="7699" width="5.6328125" style="59" customWidth="1"/>
    <col min="7700" max="7936" width="8.6328125" style="59"/>
    <col min="7937" max="7937" width="0.90625" style="59" customWidth="1"/>
    <col min="7938" max="7938" width="4.6328125" style="59" customWidth="1"/>
    <col min="7939" max="7939" width="3.6328125" style="59" customWidth="1"/>
    <col min="7940" max="7940" width="0.90625" style="59" customWidth="1"/>
    <col min="7941" max="7941" width="7.453125" style="59" customWidth="1"/>
    <col min="7942" max="7944" width="5.90625" style="59" customWidth="1"/>
    <col min="7945" max="7945" width="6" style="59" customWidth="1"/>
    <col min="7946" max="7946" width="7.453125" style="59" customWidth="1"/>
    <col min="7947" max="7949" width="5.08984375" style="59" customWidth="1"/>
    <col min="7950" max="7950" width="5.6328125" style="59" customWidth="1"/>
    <col min="7951" max="7951" width="7.453125" style="59" customWidth="1"/>
    <col min="7952" max="7954" width="5.08984375" style="59" customWidth="1"/>
    <col min="7955" max="7955" width="5.6328125" style="59" customWidth="1"/>
    <col min="7956" max="8192" width="8.6328125" style="59"/>
    <col min="8193" max="8193" width="0.90625" style="59" customWidth="1"/>
    <col min="8194" max="8194" width="4.6328125" style="59" customWidth="1"/>
    <col min="8195" max="8195" width="3.6328125" style="59" customWidth="1"/>
    <col min="8196" max="8196" width="0.90625" style="59" customWidth="1"/>
    <col min="8197" max="8197" width="7.453125" style="59" customWidth="1"/>
    <col min="8198" max="8200" width="5.90625" style="59" customWidth="1"/>
    <col min="8201" max="8201" width="6" style="59" customWidth="1"/>
    <col min="8202" max="8202" width="7.453125" style="59" customWidth="1"/>
    <col min="8203" max="8205" width="5.08984375" style="59" customWidth="1"/>
    <col min="8206" max="8206" width="5.6328125" style="59" customWidth="1"/>
    <col min="8207" max="8207" width="7.453125" style="59" customWidth="1"/>
    <col min="8208" max="8210" width="5.08984375" style="59" customWidth="1"/>
    <col min="8211" max="8211" width="5.6328125" style="59" customWidth="1"/>
    <col min="8212" max="8448" width="8.6328125" style="59"/>
    <col min="8449" max="8449" width="0.90625" style="59" customWidth="1"/>
    <col min="8450" max="8450" width="4.6328125" style="59" customWidth="1"/>
    <col min="8451" max="8451" width="3.6328125" style="59" customWidth="1"/>
    <col min="8452" max="8452" width="0.90625" style="59" customWidth="1"/>
    <col min="8453" max="8453" width="7.453125" style="59" customWidth="1"/>
    <col min="8454" max="8456" width="5.90625" style="59" customWidth="1"/>
    <col min="8457" max="8457" width="6" style="59" customWidth="1"/>
    <col min="8458" max="8458" width="7.453125" style="59" customWidth="1"/>
    <col min="8459" max="8461" width="5.08984375" style="59" customWidth="1"/>
    <col min="8462" max="8462" width="5.6328125" style="59" customWidth="1"/>
    <col min="8463" max="8463" width="7.453125" style="59" customWidth="1"/>
    <col min="8464" max="8466" width="5.08984375" style="59" customWidth="1"/>
    <col min="8467" max="8467" width="5.6328125" style="59" customWidth="1"/>
    <col min="8468" max="8704" width="8.6328125" style="59"/>
    <col min="8705" max="8705" width="0.90625" style="59" customWidth="1"/>
    <col min="8706" max="8706" width="4.6328125" style="59" customWidth="1"/>
    <col min="8707" max="8707" width="3.6328125" style="59" customWidth="1"/>
    <col min="8708" max="8708" width="0.90625" style="59" customWidth="1"/>
    <col min="8709" max="8709" width="7.453125" style="59" customWidth="1"/>
    <col min="8710" max="8712" width="5.90625" style="59" customWidth="1"/>
    <col min="8713" max="8713" width="6" style="59" customWidth="1"/>
    <col min="8714" max="8714" width="7.453125" style="59" customWidth="1"/>
    <col min="8715" max="8717" width="5.08984375" style="59" customWidth="1"/>
    <col min="8718" max="8718" width="5.6328125" style="59" customWidth="1"/>
    <col min="8719" max="8719" width="7.453125" style="59" customWidth="1"/>
    <col min="8720" max="8722" width="5.08984375" style="59" customWidth="1"/>
    <col min="8723" max="8723" width="5.6328125" style="59" customWidth="1"/>
    <col min="8724" max="8960" width="8.6328125" style="59"/>
    <col min="8961" max="8961" width="0.90625" style="59" customWidth="1"/>
    <col min="8962" max="8962" width="4.6328125" style="59" customWidth="1"/>
    <col min="8963" max="8963" width="3.6328125" style="59" customWidth="1"/>
    <col min="8964" max="8964" width="0.90625" style="59" customWidth="1"/>
    <col min="8965" max="8965" width="7.453125" style="59" customWidth="1"/>
    <col min="8966" max="8968" width="5.90625" style="59" customWidth="1"/>
    <col min="8969" max="8969" width="6" style="59" customWidth="1"/>
    <col min="8970" max="8970" width="7.453125" style="59" customWidth="1"/>
    <col min="8971" max="8973" width="5.08984375" style="59" customWidth="1"/>
    <col min="8974" max="8974" width="5.6328125" style="59" customWidth="1"/>
    <col min="8975" max="8975" width="7.453125" style="59" customWidth="1"/>
    <col min="8976" max="8978" width="5.08984375" style="59" customWidth="1"/>
    <col min="8979" max="8979" width="5.6328125" style="59" customWidth="1"/>
    <col min="8980" max="9216" width="8.6328125" style="59"/>
    <col min="9217" max="9217" width="0.90625" style="59" customWidth="1"/>
    <col min="9218" max="9218" width="4.6328125" style="59" customWidth="1"/>
    <col min="9219" max="9219" width="3.6328125" style="59" customWidth="1"/>
    <col min="9220" max="9220" width="0.90625" style="59" customWidth="1"/>
    <col min="9221" max="9221" width="7.453125" style="59" customWidth="1"/>
    <col min="9222" max="9224" width="5.90625" style="59" customWidth="1"/>
    <col min="9225" max="9225" width="6" style="59" customWidth="1"/>
    <col min="9226" max="9226" width="7.453125" style="59" customWidth="1"/>
    <col min="9227" max="9229" width="5.08984375" style="59" customWidth="1"/>
    <col min="9230" max="9230" width="5.6328125" style="59" customWidth="1"/>
    <col min="9231" max="9231" width="7.453125" style="59" customWidth="1"/>
    <col min="9232" max="9234" width="5.08984375" style="59" customWidth="1"/>
    <col min="9235" max="9235" width="5.6328125" style="59" customWidth="1"/>
    <col min="9236" max="9472" width="8.6328125" style="59"/>
    <col min="9473" max="9473" width="0.90625" style="59" customWidth="1"/>
    <col min="9474" max="9474" width="4.6328125" style="59" customWidth="1"/>
    <col min="9475" max="9475" width="3.6328125" style="59" customWidth="1"/>
    <col min="9476" max="9476" width="0.90625" style="59" customWidth="1"/>
    <col min="9477" max="9477" width="7.453125" style="59" customWidth="1"/>
    <col min="9478" max="9480" width="5.90625" style="59" customWidth="1"/>
    <col min="9481" max="9481" width="6" style="59" customWidth="1"/>
    <col min="9482" max="9482" width="7.453125" style="59" customWidth="1"/>
    <col min="9483" max="9485" width="5.08984375" style="59" customWidth="1"/>
    <col min="9486" max="9486" width="5.6328125" style="59" customWidth="1"/>
    <col min="9487" max="9487" width="7.453125" style="59" customWidth="1"/>
    <col min="9488" max="9490" width="5.08984375" style="59" customWidth="1"/>
    <col min="9491" max="9491" width="5.6328125" style="59" customWidth="1"/>
    <col min="9492" max="9728" width="8.6328125" style="59"/>
    <col min="9729" max="9729" width="0.90625" style="59" customWidth="1"/>
    <col min="9730" max="9730" width="4.6328125" style="59" customWidth="1"/>
    <col min="9731" max="9731" width="3.6328125" style="59" customWidth="1"/>
    <col min="9732" max="9732" width="0.90625" style="59" customWidth="1"/>
    <col min="9733" max="9733" width="7.453125" style="59" customWidth="1"/>
    <col min="9734" max="9736" width="5.90625" style="59" customWidth="1"/>
    <col min="9737" max="9737" width="6" style="59" customWidth="1"/>
    <col min="9738" max="9738" width="7.453125" style="59" customWidth="1"/>
    <col min="9739" max="9741" width="5.08984375" style="59" customWidth="1"/>
    <col min="9742" max="9742" width="5.6328125" style="59" customWidth="1"/>
    <col min="9743" max="9743" width="7.453125" style="59" customWidth="1"/>
    <col min="9744" max="9746" width="5.08984375" style="59" customWidth="1"/>
    <col min="9747" max="9747" width="5.6328125" style="59" customWidth="1"/>
    <col min="9748" max="9984" width="8.6328125" style="59"/>
    <col min="9985" max="9985" width="0.90625" style="59" customWidth="1"/>
    <col min="9986" max="9986" width="4.6328125" style="59" customWidth="1"/>
    <col min="9987" max="9987" width="3.6328125" style="59" customWidth="1"/>
    <col min="9988" max="9988" width="0.90625" style="59" customWidth="1"/>
    <col min="9989" max="9989" width="7.453125" style="59" customWidth="1"/>
    <col min="9990" max="9992" width="5.90625" style="59" customWidth="1"/>
    <col min="9993" max="9993" width="6" style="59" customWidth="1"/>
    <col min="9994" max="9994" width="7.453125" style="59" customWidth="1"/>
    <col min="9995" max="9997" width="5.08984375" style="59" customWidth="1"/>
    <col min="9998" max="9998" width="5.6328125" style="59" customWidth="1"/>
    <col min="9999" max="9999" width="7.453125" style="59" customWidth="1"/>
    <col min="10000" max="10002" width="5.08984375" style="59" customWidth="1"/>
    <col min="10003" max="10003" width="5.6328125" style="59" customWidth="1"/>
    <col min="10004" max="10240" width="8.6328125" style="59"/>
    <col min="10241" max="10241" width="0.90625" style="59" customWidth="1"/>
    <col min="10242" max="10242" width="4.6328125" style="59" customWidth="1"/>
    <col min="10243" max="10243" width="3.6328125" style="59" customWidth="1"/>
    <col min="10244" max="10244" width="0.90625" style="59" customWidth="1"/>
    <col min="10245" max="10245" width="7.453125" style="59" customWidth="1"/>
    <col min="10246" max="10248" width="5.90625" style="59" customWidth="1"/>
    <col min="10249" max="10249" width="6" style="59" customWidth="1"/>
    <col min="10250" max="10250" width="7.453125" style="59" customWidth="1"/>
    <col min="10251" max="10253" width="5.08984375" style="59" customWidth="1"/>
    <col min="10254" max="10254" width="5.6328125" style="59" customWidth="1"/>
    <col min="10255" max="10255" width="7.453125" style="59" customWidth="1"/>
    <col min="10256" max="10258" width="5.08984375" style="59" customWidth="1"/>
    <col min="10259" max="10259" width="5.6328125" style="59" customWidth="1"/>
    <col min="10260" max="10496" width="8.6328125" style="59"/>
    <col min="10497" max="10497" width="0.90625" style="59" customWidth="1"/>
    <col min="10498" max="10498" width="4.6328125" style="59" customWidth="1"/>
    <col min="10499" max="10499" width="3.6328125" style="59" customWidth="1"/>
    <col min="10500" max="10500" width="0.90625" style="59" customWidth="1"/>
    <col min="10501" max="10501" width="7.453125" style="59" customWidth="1"/>
    <col min="10502" max="10504" width="5.90625" style="59" customWidth="1"/>
    <col min="10505" max="10505" width="6" style="59" customWidth="1"/>
    <col min="10506" max="10506" width="7.453125" style="59" customWidth="1"/>
    <col min="10507" max="10509" width="5.08984375" style="59" customWidth="1"/>
    <col min="10510" max="10510" width="5.6328125" style="59" customWidth="1"/>
    <col min="10511" max="10511" width="7.453125" style="59" customWidth="1"/>
    <col min="10512" max="10514" width="5.08984375" style="59" customWidth="1"/>
    <col min="10515" max="10515" width="5.6328125" style="59" customWidth="1"/>
    <col min="10516" max="10752" width="8.6328125" style="59"/>
    <col min="10753" max="10753" width="0.90625" style="59" customWidth="1"/>
    <col min="10754" max="10754" width="4.6328125" style="59" customWidth="1"/>
    <col min="10755" max="10755" width="3.6328125" style="59" customWidth="1"/>
    <col min="10756" max="10756" width="0.90625" style="59" customWidth="1"/>
    <col min="10757" max="10757" width="7.453125" style="59" customWidth="1"/>
    <col min="10758" max="10760" width="5.90625" style="59" customWidth="1"/>
    <col min="10761" max="10761" width="6" style="59" customWidth="1"/>
    <col min="10762" max="10762" width="7.453125" style="59" customWidth="1"/>
    <col min="10763" max="10765" width="5.08984375" style="59" customWidth="1"/>
    <col min="10766" max="10766" width="5.6328125" style="59" customWidth="1"/>
    <col min="10767" max="10767" width="7.453125" style="59" customWidth="1"/>
    <col min="10768" max="10770" width="5.08984375" style="59" customWidth="1"/>
    <col min="10771" max="10771" width="5.6328125" style="59" customWidth="1"/>
    <col min="10772" max="11008" width="8.6328125" style="59"/>
    <col min="11009" max="11009" width="0.90625" style="59" customWidth="1"/>
    <col min="11010" max="11010" width="4.6328125" style="59" customWidth="1"/>
    <col min="11011" max="11011" width="3.6328125" style="59" customWidth="1"/>
    <col min="11012" max="11012" width="0.90625" style="59" customWidth="1"/>
    <col min="11013" max="11013" width="7.453125" style="59" customWidth="1"/>
    <col min="11014" max="11016" width="5.90625" style="59" customWidth="1"/>
    <col min="11017" max="11017" width="6" style="59" customWidth="1"/>
    <col min="11018" max="11018" width="7.453125" style="59" customWidth="1"/>
    <col min="11019" max="11021" width="5.08984375" style="59" customWidth="1"/>
    <col min="11022" max="11022" width="5.6328125" style="59" customWidth="1"/>
    <col min="11023" max="11023" width="7.453125" style="59" customWidth="1"/>
    <col min="11024" max="11026" width="5.08984375" style="59" customWidth="1"/>
    <col min="11027" max="11027" width="5.6328125" style="59" customWidth="1"/>
    <col min="11028" max="11264" width="8.6328125" style="59"/>
    <col min="11265" max="11265" width="0.90625" style="59" customWidth="1"/>
    <col min="11266" max="11266" width="4.6328125" style="59" customWidth="1"/>
    <col min="11267" max="11267" width="3.6328125" style="59" customWidth="1"/>
    <col min="11268" max="11268" width="0.90625" style="59" customWidth="1"/>
    <col min="11269" max="11269" width="7.453125" style="59" customWidth="1"/>
    <col min="11270" max="11272" width="5.90625" style="59" customWidth="1"/>
    <col min="11273" max="11273" width="6" style="59" customWidth="1"/>
    <col min="11274" max="11274" width="7.453125" style="59" customWidth="1"/>
    <col min="11275" max="11277" width="5.08984375" style="59" customWidth="1"/>
    <col min="11278" max="11278" width="5.6328125" style="59" customWidth="1"/>
    <col min="11279" max="11279" width="7.453125" style="59" customWidth="1"/>
    <col min="11280" max="11282" width="5.08984375" style="59" customWidth="1"/>
    <col min="11283" max="11283" width="5.6328125" style="59" customWidth="1"/>
    <col min="11284" max="11520" width="8.6328125" style="59"/>
    <col min="11521" max="11521" width="0.90625" style="59" customWidth="1"/>
    <col min="11522" max="11522" width="4.6328125" style="59" customWidth="1"/>
    <col min="11523" max="11523" width="3.6328125" style="59" customWidth="1"/>
    <col min="11524" max="11524" width="0.90625" style="59" customWidth="1"/>
    <col min="11525" max="11525" width="7.453125" style="59" customWidth="1"/>
    <col min="11526" max="11528" width="5.90625" style="59" customWidth="1"/>
    <col min="11529" max="11529" width="6" style="59" customWidth="1"/>
    <col min="11530" max="11530" width="7.453125" style="59" customWidth="1"/>
    <col min="11531" max="11533" width="5.08984375" style="59" customWidth="1"/>
    <col min="11534" max="11534" width="5.6328125" style="59" customWidth="1"/>
    <col min="11535" max="11535" width="7.453125" style="59" customWidth="1"/>
    <col min="11536" max="11538" width="5.08984375" style="59" customWidth="1"/>
    <col min="11539" max="11539" width="5.6328125" style="59" customWidth="1"/>
    <col min="11540" max="11776" width="8.6328125" style="59"/>
    <col min="11777" max="11777" width="0.90625" style="59" customWidth="1"/>
    <col min="11778" max="11778" width="4.6328125" style="59" customWidth="1"/>
    <col min="11779" max="11779" width="3.6328125" style="59" customWidth="1"/>
    <col min="11780" max="11780" width="0.90625" style="59" customWidth="1"/>
    <col min="11781" max="11781" width="7.453125" style="59" customWidth="1"/>
    <col min="11782" max="11784" width="5.90625" style="59" customWidth="1"/>
    <col min="11785" max="11785" width="6" style="59" customWidth="1"/>
    <col min="11786" max="11786" width="7.453125" style="59" customWidth="1"/>
    <col min="11787" max="11789" width="5.08984375" style="59" customWidth="1"/>
    <col min="11790" max="11790" width="5.6328125" style="59" customWidth="1"/>
    <col min="11791" max="11791" width="7.453125" style="59" customWidth="1"/>
    <col min="11792" max="11794" width="5.08984375" style="59" customWidth="1"/>
    <col min="11795" max="11795" width="5.6328125" style="59" customWidth="1"/>
    <col min="11796" max="12032" width="8.6328125" style="59"/>
    <col min="12033" max="12033" width="0.90625" style="59" customWidth="1"/>
    <col min="12034" max="12034" width="4.6328125" style="59" customWidth="1"/>
    <col min="12035" max="12035" width="3.6328125" style="59" customWidth="1"/>
    <col min="12036" max="12036" width="0.90625" style="59" customWidth="1"/>
    <col min="12037" max="12037" width="7.453125" style="59" customWidth="1"/>
    <col min="12038" max="12040" width="5.90625" style="59" customWidth="1"/>
    <col min="12041" max="12041" width="6" style="59" customWidth="1"/>
    <col min="12042" max="12042" width="7.453125" style="59" customWidth="1"/>
    <col min="12043" max="12045" width="5.08984375" style="59" customWidth="1"/>
    <col min="12046" max="12046" width="5.6328125" style="59" customWidth="1"/>
    <col min="12047" max="12047" width="7.453125" style="59" customWidth="1"/>
    <col min="12048" max="12050" width="5.08984375" style="59" customWidth="1"/>
    <col min="12051" max="12051" width="5.6328125" style="59" customWidth="1"/>
    <col min="12052" max="12288" width="8.6328125" style="59"/>
    <col min="12289" max="12289" width="0.90625" style="59" customWidth="1"/>
    <col min="12290" max="12290" width="4.6328125" style="59" customWidth="1"/>
    <col min="12291" max="12291" width="3.6328125" style="59" customWidth="1"/>
    <col min="12292" max="12292" width="0.90625" style="59" customWidth="1"/>
    <col min="12293" max="12293" width="7.453125" style="59" customWidth="1"/>
    <col min="12294" max="12296" width="5.90625" style="59" customWidth="1"/>
    <col min="12297" max="12297" width="6" style="59" customWidth="1"/>
    <col min="12298" max="12298" width="7.453125" style="59" customWidth="1"/>
    <col min="12299" max="12301" width="5.08984375" style="59" customWidth="1"/>
    <col min="12302" max="12302" width="5.6328125" style="59" customWidth="1"/>
    <col min="12303" max="12303" width="7.453125" style="59" customWidth="1"/>
    <col min="12304" max="12306" width="5.08984375" style="59" customWidth="1"/>
    <col min="12307" max="12307" width="5.6328125" style="59" customWidth="1"/>
    <col min="12308" max="12544" width="8.6328125" style="59"/>
    <col min="12545" max="12545" width="0.90625" style="59" customWidth="1"/>
    <col min="12546" max="12546" width="4.6328125" style="59" customWidth="1"/>
    <col min="12547" max="12547" width="3.6328125" style="59" customWidth="1"/>
    <col min="12548" max="12548" width="0.90625" style="59" customWidth="1"/>
    <col min="12549" max="12549" width="7.453125" style="59" customWidth="1"/>
    <col min="12550" max="12552" width="5.90625" style="59" customWidth="1"/>
    <col min="12553" max="12553" width="6" style="59" customWidth="1"/>
    <col min="12554" max="12554" width="7.453125" style="59" customWidth="1"/>
    <col min="12555" max="12557" width="5.08984375" style="59" customWidth="1"/>
    <col min="12558" max="12558" width="5.6328125" style="59" customWidth="1"/>
    <col min="12559" max="12559" width="7.453125" style="59" customWidth="1"/>
    <col min="12560" max="12562" width="5.08984375" style="59" customWidth="1"/>
    <col min="12563" max="12563" width="5.6328125" style="59" customWidth="1"/>
    <col min="12564" max="12800" width="8.6328125" style="59"/>
    <col min="12801" max="12801" width="0.90625" style="59" customWidth="1"/>
    <col min="12802" max="12802" width="4.6328125" style="59" customWidth="1"/>
    <col min="12803" max="12803" width="3.6328125" style="59" customWidth="1"/>
    <col min="12804" max="12804" width="0.90625" style="59" customWidth="1"/>
    <col min="12805" max="12805" width="7.453125" style="59" customWidth="1"/>
    <col min="12806" max="12808" width="5.90625" style="59" customWidth="1"/>
    <col min="12809" max="12809" width="6" style="59" customWidth="1"/>
    <col min="12810" max="12810" width="7.453125" style="59" customWidth="1"/>
    <col min="12811" max="12813" width="5.08984375" style="59" customWidth="1"/>
    <col min="12814" max="12814" width="5.6328125" style="59" customWidth="1"/>
    <col min="12815" max="12815" width="7.453125" style="59" customWidth="1"/>
    <col min="12816" max="12818" width="5.08984375" style="59" customWidth="1"/>
    <col min="12819" max="12819" width="5.6328125" style="59" customWidth="1"/>
    <col min="12820" max="13056" width="8.6328125" style="59"/>
    <col min="13057" max="13057" width="0.90625" style="59" customWidth="1"/>
    <col min="13058" max="13058" width="4.6328125" style="59" customWidth="1"/>
    <col min="13059" max="13059" width="3.6328125" style="59" customWidth="1"/>
    <col min="13060" max="13060" width="0.90625" style="59" customWidth="1"/>
    <col min="13061" max="13061" width="7.453125" style="59" customWidth="1"/>
    <col min="13062" max="13064" width="5.90625" style="59" customWidth="1"/>
    <col min="13065" max="13065" width="6" style="59" customWidth="1"/>
    <col min="13066" max="13066" width="7.453125" style="59" customWidth="1"/>
    <col min="13067" max="13069" width="5.08984375" style="59" customWidth="1"/>
    <col min="13070" max="13070" width="5.6328125" style="59" customWidth="1"/>
    <col min="13071" max="13071" width="7.453125" style="59" customWidth="1"/>
    <col min="13072" max="13074" width="5.08984375" style="59" customWidth="1"/>
    <col min="13075" max="13075" width="5.6328125" style="59" customWidth="1"/>
    <col min="13076" max="13312" width="8.6328125" style="59"/>
    <col min="13313" max="13313" width="0.90625" style="59" customWidth="1"/>
    <col min="13314" max="13314" width="4.6328125" style="59" customWidth="1"/>
    <col min="13315" max="13315" width="3.6328125" style="59" customWidth="1"/>
    <col min="13316" max="13316" width="0.90625" style="59" customWidth="1"/>
    <col min="13317" max="13317" width="7.453125" style="59" customWidth="1"/>
    <col min="13318" max="13320" width="5.90625" style="59" customWidth="1"/>
    <col min="13321" max="13321" width="6" style="59" customWidth="1"/>
    <col min="13322" max="13322" width="7.453125" style="59" customWidth="1"/>
    <col min="13323" max="13325" width="5.08984375" style="59" customWidth="1"/>
    <col min="13326" max="13326" width="5.6328125" style="59" customWidth="1"/>
    <col min="13327" max="13327" width="7.453125" style="59" customWidth="1"/>
    <col min="13328" max="13330" width="5.08984375" style="59" customWidth="1"/>
    <col min="13331" max="13331" width="5.6328125" style="59" customWidth="1"/>
    <col min="13332" max="13568" width="8.6328125" style="59"/>
    <col min="13569" max="13569" width="0.90625" style="59" customWidth="1"/>
    <col min="13570" max="13570" width="4.6328125" style="59" customWidth="1"/>
    <col min="13571" max="13571" width="3.6328125" style="59" customWidth="1"/>
    <col min="13572" max="13572" width="0.90625" style="59" customWidth="1"/>
    <col min="13573" max="13573" width="7.453125" style="59" customWidth="1"/>
    <col min="13574" max="13576" width="5.90625" style="59" customWidth="1"/>
    <col min="13577" max="13577" width="6" style="59" customWidth="1"/>
    <col min="13578" max="13578" width="7.453125" style="59" customWidth="1"/>
    <col min="13579" max="13581" width="5.08984375" style="59" customWidth="1"/>
    <col min="13582" max="13582" width="5.6328125" style="59" customWidth="1"/>
    <col min="13583" max="13583" width="7.453125" style="59" customWidth="1"/>
    <col min="13584" max="13586" width="5.08984375" style="59" customWidth="1"/>
    <col min="13587" max="13587" width="5.6328125" style="59" customWidth="1"/>
    <col min="13588" max="13824" width="8.6328125" style="59"/>
    <col min="13825" max="13825" width="0.90625" style="59" customWidth="1"/>
    <col min="13826" max="13826" width="4.6328125" style="59" customWidth="1"/>
    <col min="13827" max="13827" width="3.6328125" style="59" customWidth="1"/>
    <col min="13828" max="13828" width="0.90625" style="59" customWidth="1"/>
    <col min="13829" max="13829" width="7.453125" style="59" customWidth="1"/>
    <col min="13830" max="13832" width="5.90625" style="59" customWidth="1"/>
    <col min="13833" max="13833" width="6" style="59" customWidth="1"/>
    <col min="13834" max="13834" width="7.453125" style="59" customWidth="1"/>
    <col min="13835" max="13837" width="5.08984375" style="59" customWidth="1"/>
    <col min="13838" max="13838" width="5.6328125" style="59" customWidth="1"/>
    <col min="13839" max="13839" width="7.453125" style="59" customWidth="1"/>
    <col min="13840" max="13842" width="5.08984375" style="59" customWidth="1"/>
    <col min="13843" max="13843" width="5.6328125" style="59" customWidth="1"/>
    <col min="13844" max="14080" width="8.6328125" style="59"/>
    <col min="14081" max="14081" width="0.90625" style="59" customWidth="1"/>
    <col min="14082" max="14082" width="4.6328125" style="59" customWidth="1"/>
    <col min="14083" max="14083" width="3.6328125" style="59" customWidth="1"/>
    <col min="14084" max="14084" width="0.90625" style="59" customWidth="1"/>
    <col min="14085" max="14085" width="7.453125" style="59" customWidth="1"/>
    <col min="14086" max="14088" width="5.90625" style="59" customWidth="1"/>
    <col min="14089" max="14089" width="6" style="59" customWidth="1"/>
    <col min="14090" max="14090" width="7.453125" style="59" customWidth="1"/>
    <col min="14091" max="14093" width="5.08984375" style="59" customWidth="1"/>
    <col min="14094" max="14094" width="5.6328125" style="59" customWidth="1"/>
    <col min="14095" max="14095" width="7.453125" style="59" customWidth="1"/>
    <col min="14096" max="14098" width="5.08984375" style="59" customWidth="1"/>
    <col min="14099" max="14099" width="5.6328125" style="59" customWidth="1"/>
    <col min="14100" max="14336" width="8.6328125" style="59"/>
    <col min="14337" max="14337" width="0.90625" style="59" customWidth="1"/>
    <col min="14338" max="14338" width="4.6328125" style="59" customWidth="1"/>
    <col min="14339" max="14339" width="3.6328125" style="59" customWidth="1"/>
    <col min="14340" max="14340" width="0.90625" style="59" customWidth="1"/>
    <col min="14341" max="14341" width="7.453125" style="59" customWidth="1"/>
    <col min="14342" max="14344" width="5.90625" style="59" customWidth="1"/>
    <col min="14345" max="14345" width="6" style="59" customWidth="1"/>
    <col min="14346" max="14346" width="7.453125" style="59" customWidth="1"/>
    <col min="14347" max="14349" width="5.08984375" style="59" customWidth="1"/>
    <col min="14350" max="14350" width="5.6328125" style="59" customWidth="1"/>
    <col min="14351" max="14351" width="7.453125" style="59" customWidth="1"/>
    <col min="14352" max="14354" width="5.08984375" style="59" customWidth="1"/>
    <col min="14355" max="14355" width="5.6328125" style="59" customWidth="1"/>
    <col min="14356" max="14592" width="8.6328125" style="59"/>
    <col min="14593" max="14593" width="0.90625" style="59" customWidth="1"/>
    <col min="14594" max="14594" width="4.6328125" style="59" customWidth="1"/>
    <col min="14595" max="14595" width="3.6328125" style="59" customWidth="1"/>
    <col min="14596" max="14596" width="0.90625" style="59" customWidth="1"/>
    <col min="14597" max="14597" width="7.453125" style="59" customWidth="1"/>
    <col min="14598" max="14600" width="5.90625" style="59" customWidth="1"/>
    <col min="14601" max="14601" width="6" style="59" customWidth="1"/>
    <col min="14602" max="14602" width="7.453125" style="59" customWidth="1"/>
    <col min="14603" max="14605" width="5.08984375" style="59" customWidth="1"/>
    <col min="14606" max="14606" width="5.6328125" style="59" customWidth="1"/>
    <col min="14607" max="14607" width="7.453125" style="59" customWidth="1"/>
    <col min="14608" max="14610" width="5.08984375" style="59" customWidth="1"/>
    <col min="14611" max="14611" width="5.6328125" style="59" customWidth="1"/>
    <col min="14612" max="14848" width="8.6328125" style="59"/>
    <col min="14849" max="14849" width="0.90625" style="59" customWidth="1"/>
    <col min="14850" max="14850" width="4.6328125" style="59" customWidth="1"/>
    <col min="14851" max="14851" width="3.6328125" style="59" customWidth="1"/>
    <col min="14852" max="14852" width="0.90625" style="59" customWidth="1"/>
    <col min="14853" max="14853" width="7.453125" style="59" customWidth="1"/>
    <col min="14854" max="14856" width="5.90625" style="59" customWidth="1"/>
    <col min="14857" max="14857" width="6" style="59" customWidth="1"/>
    <col min="14858" max="14858" width="7.453125" style="59" customWidth="1"/>
    <col min="14859" max="14861" width="5.08984375" style="59" customWidth="1"/>
    <col min="14862" max="14862" width="5.6328125" style="59" customWidth="1"/>
    <col min="14863" max="14863" width="7.453125" style="59" customWidth="1"/>
    <col min="14864" max="14866" width="5.08984375" style="59" customWidth="1"/>
    <col min="14867" max="14867" width="5.6328125" style="59" customWidth="1"/>
    <col min="14868" max="15104" width="8.6328125" style="59"/>
    <col min="15105" max="15105" width="0.90625" style="59" customWidth="1"/>
    <col min="15106" max="15106" width="4.6328125" style="59" customWidth="1"/>
    <col min="15107" max="15107" width="3.6328125" style="59" customWidth="1"/>
    <col min="15108" max="15108" width="0.90625" style="59" customWidth="1"/>
    <col min="15109" max="15109" width="7.453125" style="59" customWidth="1"/>
    <col min="15110" max="15112" width="5.90625" style="59" customWidth="1"/>
    <col min="15113" max="15113" width="6" style="59" customWidth="1"/>
    <col min="15114" max="15114" width="7.453125" style="59" customWidth="1"/>
    <col min="15115" max="15117" width="5.08984375" style="59" customWidth="1"/>
    <col min="15118" max="15118" width="5.6328125" style="59" customWidth="1"/>
    <col min="15119" max="15119" width="7.453125" style="59" customWidth="1"/>
    <col min="15120" max="15122" width="5.08984375" style="59" customWidth="1"/>
    <col min="15123" max="15123" width="5.6328125" style="59" customWidth="1"/>
    <col min="15124" max="15360" width="8.6328125" style="59"/>
    <col min="15361" max="15361" width="0.90625" style="59" customWidth="1"/>
    <col min="15362" max="15362" width="4.6328125" style="59" customWidth="1"/>
    <col min="15363" max="15363" width="3.6328125" style="59" customWidth="1"/>
    <col min="15364" max="15364" width="0.90625" style="59" customWidth="1"/>
    <col min="15365" max="15365" width="7.453125" style="59" customWidth="1"/>
    <col min="15366" max="15368" width="5.90625" style="59" customWidth="1"/>
    <col min="15369" max="15369" width="6" style="59" customWidth="1"/>
    <col min="15370" max="15370" width="7.453125" style="59" customWidth="1"/>
    <col min="15371" max="15373" width="5.08984375" style="59" customWidth="1"/>
    <col min="15374" max="15374" width="5.6328125" style="59" customWidth="1"/>
    <col min="15375" max="15375" width="7.453125" style="59" customWidth="1"/>
    <col min="15376" max="15378" width="5.08984375" style="59" customWidth="1"/>
    <col min="15379" max="15379" width="5.6328125" style="59" customWidth="1"/>
    <col min="15380" max="15616" width="8.6328125" style="59"/>
    <col min="15617" max="15617" width="0.90625" style="59" customWidth="1"/>
    <col min="15618" max="15618" width="4.6328125" style="59" customWidth="1"/>
    <col min="15619" max="15619" width="3.6328125" style="59" customWidth="1"/>
    <col min="15620" max="15620" width="0.90625" style="59" customWidth="1"/>
    <col min="15621" max="15621" width="7.453125" style="59" customWidth="1"/>
    <col min="15622" max="15624" width="5.90625" style="59" customWidth="1"/>
    <col min="15625" max="15625" width="6" style="59" customWidth="1"/>
    <col min="15626" max="15626" width="7.453125" style="59" customWidth="1"/>
    <col min="15627" max="15629" width="5.08984375" style="59" customWidth="1"/>
    <col min="15630" max="15630" width="5.6328125" style="59" customWidth="1"/>
    <col min="15631" max="15631" width="7.453125" style="59" customWidth="1"/>
    <col min="15632" max="15634" width="5.08984375" style="59" customWidth="1"/>
    <col min="15635" max="15635" width="5.6328125" style="59" customWidth="1"/>
    <col min="15636" max="15872" width="8.6328125" style="59"/>
    <col min="15873" max="15873" width="0.90625" style="59" customWidth="1"/>
    <col min="15874" max="15874" width="4.6328125" style="59" customWidth="1"/>
    <col min="15875" max="15875" width="3.6328125" style="59" customWidth="1"/>
    <col min="15876" max="15876" width="0.90625" style="59" customWidth="1"/>
    <col min="15877" max="15877" width="7.453125" style="59" customWidth="1"/>
    <col min="15878" max="15880" width="5.90625" style="59" customWidth="1"/>
    <col min="15881" max="15881" width="6" style="59" customWidth="1"/>
    <col min="15882" max="15882" width="7.453125" style="59" customWidth="1"/>
    <col min="15883" max="15885" width="5.08984375" style="59" customWidth="1"/>
    <col min="15886" max="15886" width="5.6328125" style="59" customWidth="1"/>
    <col min="15887" max="15887" width="7.453125" style="59" customWidth="1"/>
    <col min="15888" max="15890" width="5.08984375" style="59" customWidth="1"/>
    <col min="15891" max="15891" width="5.6328125" style="59" customWidth="1"/>
    <col min="15892" max="16128" width="8.6328125" style="59"/>
    <col min="16129" max="16129" width="0.90625" style="59" customWidth="1"/>
    <col min="16130" max="16130" width="4.6328125" style="59" customWidth="1"/>
    <col min="16131" max="16131" width="3.6328125" style="59" customWidth="1"/>
    <col min="16132" max="16132" width="0.90625" style="59" customWidth="1"/>
    <col min="16133" max="16133" width="7.453125" style="59" customWidth="1"/>
    <col min="16134" max="16136" width="5.90625" style="59" customWidth="1"/>
    <col min="16137" max="16137" width="6" style="59" customWidth="1"/>
    <col min="16138" max="16138" width="7.453125" style="59" customWidth="1"/>
    <col min="16139" max="16141" width="5.08984375" style="59" customWidth="1"/>
    <col min="16142" max="16142" width="5.6328125" style="59" customWidth="1"/>
    <col min="16143" max="16143" width="7.453125" style="59" customWidth="1"/>
    <col min="16144" max="16146" width="5.08984375" style="59" customWidth="1"/>
    <col min="16147" max="16147" width="5.6328125" style="59" customWidth="1"/>
    <col min="16148" max="16384" width="8.6328125" style="59"/>
  </cols>
  <sheetData>
    <row r="1" spans="1:20" ht="24" customHeight="1">
      <c r="A1" s="722" t="s">
        <v>281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  <c r="Q1" s="722"/>
      <c r="R1" s="722"/>
      <c r="S1" s="722"/>
    </row>
    <row r="2" spans="1:20" ht="15" customHeight="1">
      <c r="A2" s="60"/>
      <c r="B2" s="60"/>
      <c r="C2" s="60"/>
      <c r="D2" s="60"/>
      <c r="E2" s="334"/>
      <c r="F2" s="334"/>
      <c r="G2" s="334"/>
      <c r="H2" s="334"/>
      <c r="I2" s="334"/>
      <c r="J2" s="61"/>
      <c r="K2" s="61"/>
      <c r="L2" s="61"/>
      <c r="M2" s="61"/>
      <c r="N2" s="61"/>
      <c r="O2" s="60"/>
      <c r="P2" s="60"/>
      <c r="Q2" s="60"/>
      <c r="R2" s="60"/>
      <c r="S2" s="60"/>
    </row>
    <row r="3" spans="1:20" ht="15" customHeight="1">
      <c r="A3" s="335" t="s">
        <v>282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</row>
    <row r="4" spans="1:20" s="245" customFormat="1" ht="15" customHeight="1">
      <c r="A4" s="62" t="s">
        <v>283</v>
      </c>
      <c r="B4" s="62"/>
      <c r="C4" s="62"/>
      <c r="D4" s="63"/>
      <c r="E4" s="64" t="s">
        <v>284</v>
      </c>
      <c r="F4" s="64"/>
      <c r="G4" s="64"/>
      <c r="H4" s="64"/>
      <c r="I4" s="64"/>
      <c r="J4" s="64" t="s">
        <v>285</v>
      </c>
      <c r="K4" s="64"/>
      <c r="L4" s="64"/>
      <c r="M4" s="64"/>
      <c r="N4" s="64"/>
      <c r="O4" s="336" t="s">
        <v>286</v>
      </c>
      <c r="P4" s="336"/>
      <c r="Q4" s="336"/>
      <c r="R4" s="337"/>
      <c r="S4" s="337"/>
      <c r="T4" s="338"/>
    </row>
    <row r="5" spans="1:20" s="245" customFormat="1" ht="15" customHeight="1">
      <c r="A5" s="73"/>
      <c r="B5" s="73"/>
      <c r="C5" s="73"/>
      <c r="D5" s="74"/>
      <c r="E5" s="339" t="s">
        <v>287</v>
      </c>
      <c r="F5" s="339" t="s">
        <v>288</v>
      </c>
      <c r="G5" s="339" t="s">
        <v>289</v>
      </c>
      <c r="H5" s="75" t="s">
        <v>290</v>
      </c>
      <c r="I5" s="340" t="s">
        <v>291</v>
      </c>
      <c r="J5" s="339" t="s">
        <v>287</v>
      </c>
      <c r="K5" s="339" t="s">
        <v>288</v>
      </c>
      <c r="L5" s="339" t="s">
        <v>289</v>
      </c>
      <c r="M5" s="75" t="s">
        <v>290</v>
      </c>
      <c r="N5" s="340" t="s">
        <v>291</v>
      </c>
      <c r="O5" s="341" t="s">
        <v>287</v>
      </c>
      <c r="P5" s="339" t="s">
        <v>288</v>
      </c>
      <c r="Q5" s="339" t="s">
        <v>289</v>
      </c>
      <c r="R5" s="75" t="s">
        <v>290</v>
      </c>
      <c r="S5" s="342" t="s">
        <v>291</v>
      </c>
    </row>
    <row r="6" spans="1:20" ht="9" customHeight="1">
      <c r="A6" s="60"/>
      <c r="B6" s="334"/>
      <c r="C6" s="334"/>
      <c r="D6" s="343"/>
      <c r="E6" s="344"/>
      <c r="F6" s="344"/>
      <c r="G6" s="344"/>
      <c r="H6" s="344"/>
      <c r="I6" s="345"/>
      <c r="J6" s="346"/>
      <c r="K6" s="334"/>
      <c r="L6" s="334"/>
      <c r="M6" s="344"/>
      <c r="N6" s="345"/>
      <c r="O6" s="79"/>
      <c r="P6" s="60"/>
      <c r="Q6" s="60"/>
      <c r="R6" s="60"/>
      <c r="S6" s="321"/>
    </row>
    <row r="7" spans="1:20" ht="15" customHeight="1">
      <c r="A7" s="60"/>
      <c r="B7" s="347" t="s">
        <v>292</v>
      </c>
      <c r="C7" s="334" t="s">
        <v>20</v>
      </c>
      <c r="D7" s="348"/>
      <c r="E7" s="349">
        <v>116.4</v>
      </c>
      <c r="F7" s="349">
        <v>116.6</v>
      </c>
      <c r="G7" s="350">
        <v>116.4</v>
      </c>
      <c r="H7" s="350">
        <v>116.3</v>
      </c>
      <c r="I7" s="351">
        <v>116.3</v>
      </c>
      <c r="J7" s="349">
        <v>21.5</v>
      </c>
      <c r="K7" s="349">
        <v>21.5</v>
      </c>
      <c r="L7" s="350">
        <v>21.5</v>
      </c>
      <c r="M7" s="352">
        <v>21.3</v>
      </c>
      <c r="N7" s="351">
        <v>21.3</v>
      </c>
      <c r="O7" s="353">
        <v>64.8</v>
      </c>
      <c r="P7" s="353">
        <v>64.7</v>
      </c>
      <c r="Q7" s="350">
        <v>64.7</v>
      </c>
      <c r="R7" s="60">
        <v>64.599999999999994</v>
      </c>
      <c r="S7" s="354">
        <v>64.7</v>
      </c>
    </row>
    <row r="8" spans="1:20" ht="15" customHeight="1">
      <c r="A8" s="60"/>
      <c r="B8" s="347"/>
      <c r="C8" s="334" t="s">
        <v>21</v>
      </c>
      <c r="D8" s="348"/>
      <c r="E8" s="349">
        <v>115.4</v>
      </c>
      <c r="F8" s="349">
        <v>115.7</v>
      </c>
      <c r="G8" s="350">
        <v>115.5</v>
      </c>
      <c r="H8" s="350">
        <v>115.5</v>
      </c>
      <c r="I8" s="351">
        <v>115.4</v>
      </c>
      <c r="J8" s="349">
        <v>21</v>
      </c>
      <c r="K8" s="349">
        <v>21.1</v>
      </c>
      <c r="L8" s="350">
        <v>21</v>
      </c>
      <c r="M8" s="352">
        <v>20.9</v>
      </c>
      <c r="N8" s="351">
        <v>20.9</v>
      </c>
      <c r="O8" s="353">
        <v>64.3</v>
      </c>
      <c r="P8" s="353">
        <v>64.400000000000006</v>
      </c>
      <c r="Q8" s="350">
        <v>64.3</v>
      </c>
      <c r="R8" s="60">
        <v>64.3</v>
      </c>
      <c r="S8" s="354">
        <v>64.3</v>
      </c>
    </row>
    <row r="9" spans="1:20" ht="10.5" customHeight="1">
      <c r="A9" s="60"/>
      <c r="B9" s="355"/>
      <c r="C9" s="334"/>
      <c r="D9" s="348"/>
      <c r="E9" s="349"/>
      <c r="F9" s="349"/>
      <c r="G9" s="350"/>
      <c r="H9" s="350"/>
      <c r="I9" s="351"/>
      <c r="J9" s="349"/>
      <c r="K9" s="349"/>
      <c r="L9" s="350"/>
      <c r="M9" s="352"/>
      <c r="N9" s="351"/>
      <c r="O9" s="353"/>
      <c r="P9" s="353"/>
      <c r="Q9" s="350"/>
      <c r="R9" s="60"/>
      <c r="S9" s="354"/>
    </row>
    <row r="10" spans="1:20" ht="15" customHeight="1">
      <c r="A10" s="60"/>
      <c r="B10" s="347" t="s">
        <v>293</v>
      </c>
      <c r="C10" s="334" t="s">
        <v>20</v>
      </c>
      <c r="D10" s="348"/>
      <c r="E10" s="349">
        <v>122.3</v>
      </c>
      <c r="F10" s="349">
        <v>122.4</v>
      </c>
      <c r="G10" s="350">
        <v>122.4</v>
      </c>
      <c r="H10" s="350">
        <v>122.3</v>
      </c>
      <c r="I10" s="351">
        <v>122.3</v>
      </c>
      <c r="J10" s="349">
        <v>24.2</v>
      </c>
      <c r="K10" s="349">
        <v>24</v>
      </c>
      <c r="L10" s="350">
        <v>24.1</v>
      </c>
      <c r="M10" s="352">
        <v>24</v>
      </c>
      <c r="N10" s="351">
        <v>24</v>
      </c>
      <c r="O10" s="353">
        <v>67.599999999999994</v>
      </c>
      <c r="P10" s="353">
        <v>67.5</v>
      </c>
      <c r="Q10" s="350">
        <v>67.5</v>
      </c>
      <c r="R10" s="60">
        <v>67.5</v>
      </c>
      <c r="S10" s="354">
        <v>67.599999999999994</v>
      </c>
    </row>
    <row r="11" spans="1:20" ht="15" customHeight="1">
      <c r="A11" s="60"/>
      <c r="B11" s="347"/>
      <c r="C11" s="334" t="s">
        <v>21</v>
      </c>
      <c r="D11" s="348"/>
      <c r="E11" s="349">
        <v>121.6</v>
      </c>
      <c r="F11" s="349">
        <v>121.4</v>
      </c>
      <c r="G11" s="350">
        <v>121.7</v>
      </c>
      <c r="H11" s="350">
        <v>121.4</v>
      </c>
      <c r="I11" s="351">
        <v>121.4</v>
      </c>
      <c r="J11" s="349">
        <v>23.6</v>
      </c>
      <c r="K11" s="349">
        <v>23.4</v>
      </c>
      <c r="L11" s="350">
        <v>23.7</v>
      </c>
      <c r="M11" s="352">
        <v>23.4</v>
      </c>
      <c r="N11" s="351">
        <v>23.5</v>
      </c>
      <c r="O11" s="353">
        <v>67.3</v>
      </c>
      <c r="P11" s="353">
        <v>67.3</v>
      </c>
      <c r="Q11" s="350">
        <v>67.3</v>
      </c>
      <c r="R11" s="60">
        <v>67.099999999999994</v>
      </c>
      <c r="S11" s="354">
        <v>67.400000000000006</v>
      </c>
    </row>
    <row r="12" spans="1:20" ht="10.5" customHeight="1">
      <c r="A12" s="60"/>
      <c r="B12" s="355"/>
      <c r="C12" s="334"/>
      <c r="D12" s="348"/>
      <c r="E12" s="349"/>
      <c r="F12" s="349"/>
      <c r="G12" s="350"/>
      <c r="H12" s="350"/>
      <c r="I12" s="351"/>
      <c r="J12" s="349"/>
      <c r="K12" s="349"/>
      <c r="L12" s="350"/>
      <c r="M12" s="352"/>
      <c r="N12" s="351"/>
      <c r="O12" s="353"/>
      <c r="P12" s="353"/>
      <c r="Q12" s="350"/>
      <c r="R12" s="60"/>
      <c r="S12" s="354"/>
    </row>
    <row r="13" spans="1:20" ht="15" customHeight="1">
      <c r="A13" s="60"/>
      <c r="B13" s="347" t="s">
        <v>294</v>
      </c>
      <c r="C13" s="334" t="s">
        <v>20</v>
      </c>
      <c r="D13" s="348"/>
      <c r="E13" s="349">
        <v>127.9</v>
      </c>
      <c r="F13" s="349">
        <v>128</v>
      </c>
      <c r="G13" s="350">
        <v>128</v>
      </c>
      <c r="H13" s="350">
        <v>128</v>
      </c>
      <c r="I13" s="351">
        <v>128</v>
      </c>
      <c r="J13" s="349">
        <v>27.4</v>
      </c>
      <c r="K13" s="349">
        <v>27.1</v>
      </c>
      <c r="L13" s="350">
        <v>27.2</v>
      </c>
      <c r="M13" s="352">
        <v>27</v>
      </c>
      <c r="N13" s="351">
        <v>27.1</v>
      </c>
      <c r="O13" s="353">
        <v>70.2</v>
      </c>
      <c r="P13" s="353">
        <v>70.2</v>
      </c>
      <c r="Q13" s="350">
        <v>70.2</v>
      </c>
      <c r="R13" s="60">
        <v>70.099999999999994</v>
      </c>
      <c r="S13" s="354">
        <v>70.2</v>
      </c>
    </row>
    <row r="14" spans="1:20" ht="15" customHeight="1">
      <c r="A14" s="60"/>
      <c r="B14" s="347"/>
      <c r="C14" s="334" t="s">
        <v>21</v>
      </c>
      <c r="D14" s="348"/>
      <c r="E14" s="349">
        <v>127.4</v>
      </c>
      <c r="F14" s="349">
        <v>127.5</v>
      </c>
      <c r="G14" s="350">
        <v>127.3</v>
      </c>
      <c r="H14" s="350">
        <v>127.5</v>
      </c>
      <c r="I14" s="351">
        <v>127.2</v>
      </c>
      <c r="J14" s="349">
        <v>26.8</v>
      </c>
      <c r="K14" s="349">
        <v>26.6</v>
      </c>
      <c r="L14" s="350">
        <v>26.6</v>
      </c>
      <c r="M14" s="352">
        <v>26.6</v>
      </c>
      <c r="N14" s="351">
        <v>26.5</v>
      </c>
      <c r="O14" s="353">
        <v>69.900000000000006</v>
      </c>
      <c r="P14" s="353">
        <v>69.900000000000006</v>
      </c>
      <c r="Q14" s="350">
        <v>69.900000000000006</v>
      </c>
      <c r="R14" s="60">
        <v>70.2</v>
      </c>
      <c r="S14" s="354">
        <v>69.8</v>
      </c>
    </row>
    <row r="15" spans="1:20" ht="10.5" customHeight="1">
      <c r="A15" s="60"/>
      <c r="B15" s="355"/>
      <c r="C15" s="334"/>
      <c r="D15" s="348"/>
      <c r="E15" s="349"/>
      <c r="F15" s="349"/>
      <c r="G15" s="350"/>
      <c r="H15" s="350"/>
      <c r="I15" s="351"/>
      <c r="J15" s="349"/>
      <c r="K15" s="349"/>
      <c r="L15" s="350"/>
      <c r="M15" s="352"/>
      <c r="N15" s="351"/>
      <c r="O15" s="353"/>
      <c r="P15" s="353"/>
      <c r="Q15" s="350"/>
      <c r="R15" s="60"/>
      <c r="S15" s="354"/>
    </row>
    <row r="16" spans="1:20" ht="15" customHeight="1">
      <c r="A16" s="60"/>
      <c r="B16" s="347" t="s">
        <v>295</v>
      </c>
      <c r="C16" s="334" t="s">
        <v>20</v>
      </c>
      <c r="D16" s="348"/>
      <c r="E16" s="349">
        <v>133.30000000000001</v>
      </c>
      <c r="F16" s="349">
        <v>133.4</v>
      </c>
      <c r="G16" s="350">
        <v>133.19999999999999</v>
      </c>
      <c r="H16" s="350">
        <v>133.19999999999999</v>
      </c>
      <c r="I16" s="351">
        <v>133.30000000000001</v>
      </c>
      <c r="J16" s="349">
        <v>30.6</v>
      </c>
      <c r="K16" s="349">
        <v>30.6</v>
      </c>
      <c r="L16" s="350">
        <v>30.6</v>
      </c>
      <c r="M16" s="352">
        <v>30.4</v>
      </c>
      <c r="N16" s="351">
        <v>30.5</v>
      </c>
      <c r="O16" s="353">
        <v>72.8</v>
      </c>
      <c r="P16" s="353">
        <v>72.599999999999994</v>
      </c>
      <c r="Q16" s="350">
        <v>72.5</v>
      </c>
      <c r="R16" s="60">
        <v>72.5</v>
      </c>
      <c r="S16" s="354">
        <v>72.5</v>
      </c>
    </row>
    <row r="17" spans="1:19" ht="15" customHeight="1">
      <c r="A17" s="60"/>
      <c r="B17" s="347"/>
      <c r="C17" s="334" t="s">
        <v>21</v>
      </c>
      <c r="D17" s="348"/>
      <c r="E17" s="349">
        <v>133.4</v>
      </c>
      <c r="F17" s="349">
        <v>133.6</v>
      </c>
      <c r="G17" s="350">
        <v>133.5</v>
      </c>
      <c r="H17" s="350">
        <v>133.30000000000001</v>
      </c>
      <c r="I17" s="351">
        <v>133.6</v>
      </c>
      <c r="J17" s="349">
        <v>30.2</v>
      </c>
      <c r="K17" s="349">
        <v>30.3</v>
      </c>
      <c r="L17" s="350">
        <v>30.2</v>
      </c>
      <c r="M17" s="352">
        <v>29.9</v>
      </c>
      <c r="N17" s="351">
        <v>30.3</v>
      </c>
      <c r="O17" s="353" t="s">
        <v>296</v>
      </c>
      <c r="P17" s="353">
        <v>72.8</v>
      </c>
      <c r="Q17" s="350">
        <v>72.7</v>
      </c>
      <c r="R17" s="60">
        <v>72.599999999999994</v>
      </c>
      <c r="S17" s="354">
        <v>72.7</v>
      </c>
    </row>
    <row r="18" spans="1:19" ht="10.5" customHeight="1">
      <c r="A18" s="60"/>
      <c r="B18" s="355"/>
      <c r="C18" s="334"/>
      <c r="D18" s="348"/>
      <c r="E18" s="349"/>
      <c r="F18" s="349"/>
      <c r="G18" s="350"/>
      <c r="H18" s="350"/>
      <c r="I18" s="351"/>
      <c r="J18" s="349"/>
      <c r="K18" s="349"/>
      <c r="L18" s="350"/>
      <c r="M18" s="352"/>
      <c r="N18" s="351"/>
      <c r="O18" s="353"/>
      <c r="P18" s="353"/>
      <c r="Q18" s="350"/>
      <c r="R18" s="60"/>
      <c r="S18" s="354"/>
    </row>
    <row r="19" spans="1:19" ht="15" customHeight="1">
      <c r="A19" s="60"/>
      <c r="B19" s="347" t="s">
        <v>297</v>
      </c>
      <c r="C19" s="334" t="s">
        <v>20</v>
      </c>
      <c r="D19" s="348"/>
      <c r="E19" s="349">
        <v>138.69999999999999</v>
      </c>
      <c r="F19" s="349">
        <v>138.6</v>
      </c>
      <c r="G19" s="350">
        <v>138.69999999999999</v>
      </c>
      <c r="H19" s="350">
        <v>138.5</v>
      </c>
      <c r="I19" s="351">
        <v>138.69999999999999</v>
      </c>
      <c r="J19" s="349">
        <v>33.9</v>
      </c>
      <c r="K19" s="349">
        <v>33.6</v>
      </c>
      <c r="L19" s="350">
        <v>33.9</v>
      </c>
      <c r="M19" s="352">
        <v>33.6</v>
      </c>
      <c r="N19" s="351">
        <v>33.799999999999997</v>
      </c>
      <c r="O19" s="353">
        <v>74.8</v>
      </c>
      <c r="P19" s="353">
        <v>74.900000000000006</v>
      </c>
      <c r="Q19" s="350">
        <v>74.8</v>
      </c>
      <c r="R19" s="60">
        <v>74.8</v>
      </c>
      <c r="S19" s="354">
        <v>74.8</v>
      </c>
    </row>
    <row r="20" spans="1:19" ht="15" customHeight="1">
      <c r="A20" s="60"/>
      <c r="B20" s="347"/>
      <c r="C20" s="334" t="s">
        <v>21</v>
      </c>
      <c r="D20" s="348"/>
      <c r="E20" s="349">
        <v>140</v>
      </c>
      <c r="F20" s="349">
        <v>140.19999999999999</v>
      </c>
      <c r="G20" s="350">
        <v>140.30000000000001</v>
      </c>
      <c r="H20" s="350">
        <v>140.1</v>
      </c>
      <c r="I20" s="351">
        <v>139.9</v>
      </c>
      <c r="J20" s="349">
        <v>34</v>
      </c>
      <c r="K20" s="349">
        <v>34</v>
      </c>
      <c r="L20" s="350">
        <v>34.200000000000003</v>
      </c>
      <c r="M20" s="352">
        <v>33.9</v>
      </c>
      <c r="N20" s="351">
        <v>33.9</v>
      </c>
      <c r="O20" s="353">
        <v>75.7</v>
      </c>
      <c r="P20" s="353">
        <v>75.7</v>
      </c>
      <c r="Q20" s="350">
        <v>75.8</v>
      </c>
      <c r="R20" s="60">
        <v>75.8</v>
      </c>
      <c r="S20" s="354">
        <v>75.7</v>
      </c>
    </row>
    <row r="21" spans="1:19" ht="10.5" customHeight="1">
      <c r="A21" s="60"/>
      <c r="B21" s="355"/>
      <c r="C21" s="334"/>
      <c r="D21" s="348"/>
      <c r="E21" s="349"/>
      <c r="F21" s="349"/>
      <c r="G21" s="350"/>
      <c r="H21" s="350"/>
      <c r="I21" s="351"/>
      <c r="J21" s="349"/>
      <c r="K21" s="349"/>
      <c r="L21" s="350"/>
      <c r="M21" s="352"/>
      <c r="N21" s="351"/>
      <c r="O21" s="353"/>
      <c r="P21" s="353"/>
      <c r="Q21" s="350"/>
      <c r="R21" s="60"/>
      <c r="S21" s="354"/>
    </row>
    <row r="22" spans="1:19" ht="15" customHeight="1">
      <c r="A22" s="60"/>
      <c r="B22" s="347" t="s">
        <v>298</v>
      </c>
      <c r="C22" s="334" t="s">
        <v>20</v>
      </c>
      <c r="D22" s="348"/>
      <c r="E22" s="349">
        <v>144.9</v>
      </c>
      <c r="F22" s="349">
        <v>144.6</v>
      </c>
      <c r="G22" s="350">
        <v>144.5</v>
      </c>
      <c r="H22" s="350">
        <v>144.6</v>
      </c>
      <c r="I22" s="351">
        <v>144.5</v>
      </c>
      <c r="J22" s="349">
        <v>38.200000000000003</v>
      </c>
      <c r="K22" s="349">
        <v>37.700000000000003</v>
      </c>
      <c r="L22" s="350">
        <v>37.799999999999997</v>
      </c>
      <c r="M22" s="352">
        <v>37.799999999999997</v>
      </c>
      <c r="N22" s="351">
        <v>37.799999999999997</v>
      </c>
      <c r="O22" s="353" t="s">
        <v>299</v>
      </c>
      <c r="P22" s="353">
        <v>77.5</v>
      </c>
      <c r="Q22" s="350">
        <v>77.5</v>
      </c>
      <c r="R22" s="60">
        <v>77.400000000000006</v>
      </c>
      <c r="S22" s="354">
        <v>77.5</v>
      </c>
    </row>
    <row r="23" spans="1:19" ht="15" customHeight="1">
      <c r="A23" s="60"/>
      <c r="B23" s="347"/>
      <c r="C23" s="334" t="s">
        <v>21</v>
      </c>
      <c r="D23" s="348"/>
      <c r="E23" s="349">
        <v>147</v>
      </c>
      <c r="F23" s="349">
        <v>146.6</v>
      </c>
      <c r="G23" s="350">
        <v>146.6</v>
      </c>
      <c r="H23" s="350">
        <v>146.80000000000001</v>
      </c>
      <c r="I23" s="351">
        <v>146.6</v>
      </c>
      <c r="J23" s="349" t="s">
        <v>300</v>
      </c>
      <c r="K23" s="349">
        <v>38.6</v>
      </c>
      <c r="L23" s="350">
        <v>39</v>
      </c>
      <c r="M23" s="352">
        <v>38.9</v>
      </c>
      <c r="N23" s="351">
        <v>38.9</v>
      </c>
      <c r="O23" s="353">
        <v>79.3</v>
      </c>
      <c r="P23" s="353">
        <v>79</v>
      </c>
      <c r="Q23" s="350">
        <v>79.099999999999994</v>
      </c>
      <c r="R23" s="60">
        <v>79.099999999999994</v>
      </c>
      <c r="S23" s="354">
        <v>79.2</v>
      </c>
    </row>
    <row r="24" spans="1:19" ht="10.5" customHeight="1">
      <c r="A24" s="60"/>
      <c r="B24" s="355"/>
      <c r="C24" s="334"/>
      <c r="D24" s="348"/>
      <c r="E24" s="349"/>
      <c r="F24" s="349"/>
      <c r="G24" s="350"/>
      <c r="H24" s="350"/>
      <c r="I24" s="351"/>
      <c r="J24" s="349"/>
      <c r="K24" s="349"/>
      <c r="L24" s="350"/>
      <c r="M24" s="352"/>
      <c r="N24" s="351"/>
      <c r="O24" s="353"/>
      <c r="P24" s="353"/>
      <c r="Q24" s="350"/>
      <c r="R24" s="60"/>
      <c r="S24" s="354"/>
    </row>
    <row r="25" spans="1:19" ht="15" customHeight="1">
      <c r="A25" s="60"/>
      <c r="B25" s="347" t="s">
        <v>301</v>
      </c>
      <c r="C25" s="334" t="s">
        <v>20</v>
      </c>
      <c r="D25" s="348"/>
      <c r="E25" s="349">
        <v>152.19999999999999</v>
      </c>
      <c r="F25" s="349">
        <v>152.19999999999999</v>
      </c>
      <c r="G25" s="350">
        <v>151.80000000000001</v>
      </c>
      <c r="H25" s="350">
        <v>151.69999999999999</v>
      </c>
      <c r="I25" s="351">
        <v>151.9</v>
      </c>
      <c r="J25" s="349">
        <v>43.6</v>
      </c>
      <c r="K25" s="349">
        <v>43.3</v>
      </c>
      <c r="L25" s="350">
        <v>43.3</v>
      </c>
      <c r="M25" s="352">
        <v>43</v>
      </c>
      <c r="N25" s="351">
        <v>43.4</v>
      </c>
      <c r="O25" s="353">
        <v>81</v>
      </c>
      <c r="P25" s="353">
        <v>81.2</v>
      </c>
      <c r="Q25" s="350">
        <v>80.8</v>
      </c>
      <c r="R25" s="60">
        <v>80.8</v>
      </c>
      <c r="S25" s="354">
        <v>80.8</v>
      </c>
    </row>
    <row r="26" spans="1:19" ht="15" customHeight="1">
      <c r="A26" s="60"/>
      <c r="B26" s="347"/>
      <c r="C26" s="334" t="s">
        <v>21</v>
      </c>
      <c r="D26" s="348"/>
      <c r="E26" s="349">
        <v>152.1</v>
      </c>
      <c r="F26" s="349">
        <v>152.1</v>
      </c>
      <c r="G26" s="350">
        <v>151.80000000000001</v>
      </c>
      <c r="H26" s="350">
        <v>151.69999999999999</v>
      </c>
      <c r="I26" s="351">
        <v>151.9</v>
      </c>
      <c r="J26" s="349">
        <v>43.9</v>
      </c>
      <c r="K26" s="349">
        <v>43.8</v>
      </c>
      <c r="L26" s="350">
        <v>43.5</v>
      </c>
      <c r="M26" s="352">
        <v>43.6</v>
      </c>
      <c r="N26" s="351">
        <v>43.9</v>
      </c>
      <c r="O26" s="353">
        <v>82</v>
      </c>
      <c r="P26" s="353">
        <v>82</v>
      </c>
      <c r="Q26" s="350">
        <v>81.900000000000006</v>
      </c>
      <c r="R26" s="60">
        <v>82.1</v>
      </c>
      <c r="S26" s="354">
        <v>82</v>
      </c>
    </row>
    <row r="27" spans="1:19" ht="10.5" customHeight="1">
      <c r="A27" s="60"/>
      <c r="B27" s="355"/>
      <c r="C27" s="334"/>
      <c r="D27" s="348"/>
      <c r="E27" s="349"/>
      <c r="F27" s="349"/>
      <c r="G27" s="350"/>
      <c r="H27" s="350"/>
      <c r="I27" s="351"/>
      <c r="J27" s="349"/>
      <c r="K27" s="349"/>
      <c r="L27" s="350"/>
      <c r="M27" s="352"/>
      <c r="N27" s="351"/>
      <c r="O27" s="353"/>
      <c r="P27" s="353"/>
      <c r="Q27" s="350"/>
      <c r="R27" s="60"/>
      <c r="S27" s="354"/>
    </row>
    <row r="28" spans="1:19" ht="15" customHeight="1">
      <c r="A28" s="60"/>
      <c r="B28" s="347" t="s">
        <v>302</v>
      </c>
      <c r="C28" s="334" t="s">
        <v>20</v>
      </c>
      <c r="D28" s="348"/>
      <c r="E28" s="349">
        <v>159.5</v>
      </c>
      <c r="F28" s="349">
        <v>159.4</v>
      </c>
      <c r="G28" s="350">
        <v>159.30000000000001</v>
      </c>
      <c r="H28" s="350">
        <v>159</v>
      </c>
      <c r="I28" s="351">
        <v>159</v>
      </c>
      <c r="J28" s="349" t="s">
        <v>303</v>
      </c>
      <c r="K28" s="349">
        <v>48.3</v>
      </c>
      <c r="L28" s="350">
        <v>48.4</v>
      </c>
      <c r="M28" s="352">
        <v>48.2</v>
      </c>
      <c r="N28" s="351">
        <v>48.1</v>
      </c>
      <c r="O28" s="353">
        <v>84.7</v>
      </c>
      <c r="P28" s="353">
        <v>84.4</v>
      </c>
      <c r="Q28" s="350">
        <v>84.6</v>
      </c>
      <c r="R28" s="60">
        <v>84.4</v>
      </c>
      <c r="S28" s="354">
        <v>84.5</v>
      </c>
    </row>
    <row r="29" spans="1:19" ht="15" customHeight="1">
      <c r="A29" s="60"/>
      <c r="B29" s="347"/>
      <c r="C29" s="334" t="s">
        <v>21</v>
      </c>
      <c r="D29" s="348"/>
      <c r="E29" s="349">
        <v>155.19999999999999</v>
      </c>
      <c r="F29" s="349">
        <v>155</v>
      </c>
      <c r="G29" s="350">
        <v>155</v>
      </c>
      <c r="H29" s="350">
        <v>154.80000000000001</v>
      </c>
      <c r="I29" s="351">
        <v>154.6</v>
      </c>
      <c r="J29" s="349">
        <v>47.3</v>
      </c>
      <c r="K29" s="349">
        <v>47</v>
      </c>
      <c r="L29" s="350">
        <v>47.3</v>
      </c>
      <c r="M29" s="352">
        <v>46.9</v>
      </c>
      <c r="N29" s="351">
        <v>47</v>
      </c>
      <c r="O29" s="353">
        <v>83.6</v>
      </c>
      <c r="P29" s="353">
        <v>83.5</v>
      </c>
      <c r="Q29" s="350">
        <v>83.6</v>
      </c>
      <c r="R29" s="60">
        <v>83.6</v>
      </c>
      <c r="S29" s="354">
        <v>83.9</v>
      </c>
    </row>
    <row r="30" spans="1:19" ht="10.5" customHeight="1">
      <c r="A30" s="60"/>
      <c r="B30" s="355"/>
      <c r="C30" s="334"/>
      <c r="D30" s="348"/>
      <c r="E30" s="349"/>
      <c r="F30" s="349"/>
      <c r="G30" s="350"/>
      <c r="H30" s="350"/>
      <c r="I30" s="351"/>
      <c r="J30" s="349"/>
      <c r="K30" s="349"/>
      <c r="L30" s="350"/>
      <c r="M30" s="352"/>
      <c r="N30" s="351"/>
      <c r="O30" s="353"/>
      <c r="P30" s="353"/>
      <c r="Q30" s="350"/>
      <c r="R30" s="60"/>
      <c r="S30" s="354"/>
    </row>
    <row r="31" spans="1:19" ht="15" customHeight="1">
      <c r="A31" s="60"/>
      <c r="B31" s="347" t="s">
        <v>304</v>
      </c>
      <c r="C31" s="334" t="s">
        <v>20</v>
      </c>
      <c r="D31" s="348"/>
      <c r="E31" s="349" t="s">
        <v>305</v>
      </c>
      <c r="F31" s="349">
        <v>164.5</v>
      </c>
      <c r="G31" s="350">
        <v>164.7</v>
      </c>
      <c r="H31" s="350">
        <v>164.9</v>
      </c>
      <c r="I31" s="351">
        <v>164.6</v>
      </c>
      <c r="J31" s="349">
        <v>53.8</v>
      </c>
      <c r="K31" s="349">
        <v>53.7</v>
      </c>
      <c r="L31" s="350">
        <v>53.5</v>
      </c>
      <c r="M31" s="352">
        <v>53.4</v>
      </c>
      <c r="N31" s="351">
        <v>53.4</v>
      </c>
      <c r="O31" s="353">
        <v>87.6</v>
      </c>
      <c r="P31" s="353">
        <v>87.7</v>
      </c>
      <c r="Q31" s="350">
        <v>87.7</v>
      </c>
      <c r="R31" s="60">
        <v>87.8</v>
      </c>
      <c r="S31" s="354">
        <v>87.6</v>
      </c>
    </row>
    <row r="32" spans="1:19" ht="15" customHeight="1">
      <c r="A32" s="60"/>
      <c r="B32" s="347"/>
      <c r="C32" s="334" t="s">
        <v>21</v>
      </c>
      <c r="D32" s="348"/>
      <c r="E32" s="349" t="s">
        <v>306</v>
      </c>
      <c r="F32" s="349">
        <v>156.6</v>
      </c>
      <c r="G32" s="350">
        <v>156.6</v>
      </c>
      <c r="H32" s="350">
        <v>156.5</v>
      </c>
      <c r="I32" s="351">
        <v>156.4</v>
      </c>
      <c r="J32" s="349">
        <v>49.9</v>
      </c>
      <c r="K32" s="349">
        <v>49.6</v>
      </c>
      <c r="L32" s="350">
        <v>49.9</v>
      </c>
      <c r="M32" s="352">
        <v>50</v>
      </c>
      <c r="N32" s="351">
        <v>49.7</v>
      </c>
      <c r="O32" s="353">
        <v>84.6</v>
      </c>
      <c r="P32" s="353">
        <v>84.8</v>
      </c>
      <c r="Q32" s="350">
        <v>84.6</v>
      </c>
      <c r="R32" s="60">
        <v>84.8</v>
      </c>
      <c r="S32" s="354">
        <v>84.7</v>
      </c>
    </row>
    <row r="33" spans="1:19" ht="9" customHeight="1">
      <c r="A33" s="99"/>
      <c r="B33" s="356"/>
      <c r="C33" s="357"/>
      <c r="D33" s="112"/>
      <c r="E33" s="358"/>
      <c r="F33" s="358"/>
      <c r="G33" s="358"/>
      <c r="H33" s="358"/>
      <c r="I33" s="359"/>
      <c r="J33" s="360"/>
      <c r="K33" s="360"/>
      <c r="L33" s="360"/>
      <c r="M33" s="360"/>
      <c r="N33" s="360"/>
      <c r="O33" s="361"/>
      <c r="P33" s="362"/>
      <c r="Q33" s="362"/>
      <c r="R33" s="362"/>
      <c r="S33" s="362"/>
    </row>
    <row r="34" spans="1:19" ht="15" customHeight="1">
      <c r="A34" s="60"/>
      <c r="B34" s="60" t="s">
        <v>307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</row>
    <row r="35" spans="1:19" ht="15" customHeight="1">
      <c r="A35" s="60"/>
      <c r="B35" s="363" t="s">
        <v>308</v>
      </c>
      <c r="C35" s="363"/>
      <c r="D35" s="363"/>
      <c r="E35" s="364"/>
      <c r="F35" s="60"/>
      <c r="G35" s="60"/>
      <c r="H35" s="60"/>
      <c r="I35" s="60"/>
      <c r="J35" s="365"/>
      <c r="K35" s="365"/>
      <c r="L35" s="365"/>
      <c r="M35" s="365"/>
      <c r="N35" s="365"/>
      <c r="O35" s="60"/>
      <c r="P35" s="60"/>
      <c r="Q35" s="60"/>
      <c r="R35" s="60"/>
      <c r="S35" s="60"/>
    </row>
    <row r="36" spans="1:19" ht="15" customHeight="1">
      <c r="A36" s="60"/>
      <c r="B36" s="60"/>
      <c r="C36" s="60"/>
      <c r="D36" s="60"/>
      <c r="E36" s="364"/>
      <c r="F36" s="60"/>
      <c r="G36" s="60"/>
      <c r="H36" s="60"/>
      <c r="I36" s="60"/>
      <c r="J36" s="365"/>
      <c r="K36" s="365"/>
      <c r="L36" s="365"/>
      <c r="M36" s="365"/>
      <c r="N36" s="365"/>
      <c r="O36" s="60"/>
      <c r="P36" s="60"/>
      <c r="Q36" s="60"/>
      <c r="R36" s="60"/>
      <c r="S36" s="60"/>
    </row>
  </sheetData>
  <mergeCells count="14">
    <mergeCell ref="B28:B29"/>
    <mergeCell ref="B31:B32"/>
    <mergeCell ref="B10:B11"/>
    <mergeCell ref="B13:B14"/>
    <mergeCell ref="B16:B17"/>
    <mergeCell ref="B19:B20"/>
    <mergeCell ref="B22:B23"/>
    <mergeCell ref="B25:B26"/>
    <mergeCell ref="A1:S1"/>
    <mergeCell ref="A4:D5"/>
    <mergeCell ref="E4:I4"/>
    <mergeCell ref="J4:N4"/>
    <mergeCell ref="O4:S4"/>
    <mergeCell ref="B7:B8"/>
  </mergeCells>
  <phoneticPr fontId="3"/>
  <pageMargins left="0.59055118110236227" right="0.59055118110236227" top="0.78740157480314965" bottom="0.59055118110236227" header="0.51181102362204722" footer="0.51181102362204722"/>
  <pageSetup paperSize="9" scale="93" orientation="landscape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0F4D6-9516-41A8-84CF-8D6155EB64A7}">
  <dimension ref="A1:Q35"/>
  <sheetViews>
    <sheetView zoomScaleNormal="100" workbookViewId="0">
      <selection sqref="A1:P1"/>
    </sheetView>
  </sheetViews>
  <sheetFormatPr defaultColWidth="8.6328125" defaultRowHeight="21" customHeight="1"/>
  <cols>
    <col min="1" max="1" width="4.36328125" style="59" customWidth="1"/>
    <col min="2" max="2" width="7.453125" style="59" customWidth="1"/>
    <col min="3" max="3" width="0.90625" style="59" customWidth="1"/>
    <col min="4" max="16" width="11.08984375" style="59" customWidth="1"/>
    <col min="17" max="17" width="7.6328125" style="59" customWidth="1"/>
    <col min="18" max="256" width="8.6328125" style="59"/>
    <col min="257" max="257" width="4.36328125" style="59" customWidth="1"/>
    <col min="258" max="258" width="7.453125" style="59" customWidth="1"/>
    <col min="259" max="259" width="0.90625" style="59" customWidth="1"/>
    <col min="260" max="272" width="11.08984375" style="59" customWidth="1"/>
    <col min="273" max="273" width="7.6328125" style="59" customWidth="1"/>
    <col min="274" max="512" width="8.6328125" style="59"/>
    <col min="513" max="513" width="4.36328125" style="59" customWidth="1"/>
    <col min="514" max="514" width="7.453125" style="59" customWidth="1"/>
    <col min="515" max="515" width="0.90625" style="59" customWidth="1"/>
    <col min="516" max="528" width="11.08984375" style="59" customWidth="1"/>
    <col min="529" max="529" width="7.6328125" style="59" customWidth="1"/>
    <col min="530" max="768" width="8.6328125" style="59"/>
    <col min="769" max="769" width="4.36328125" style="59" customWidth="1"/>
    <col min="770" max="770" width="7.453125" style="59" customWidth="1"/>
    <col min="771" max="771" width="0.90625" style="59" customWidth="1"/>
    <col min="772" max="784" width="11.08984375" style="59" customWidth="1"/>
    <col min="785" max="785" width="7.6328125" style="59" customWidth="1"/>
    <col min="786" max="1024" width="8.6328125" style="59"/>
    <col min="1025" max="1025" width="4.36328125" style="59" customWidth="1"/>
    <col min="1026" max="1026" width="7.453125" style="59" customWidth="1"/>
    <col min="1027" max="1027" width="0.90625" style="59" customWidth="1"/>
    <col min="1028" max="1040" width="11.08984375" style="59" customWidth="1"/>
    <col min="1041" max="1041" width="7.6328125" style="59" customWidth="1"/>
    <col min="1042" max="1280" width="8.6328125" style="59"/>
    <col min="1281" max="1281" width="4.36328125" style="59" customWidth="1"/>
    <col min="1282" max="1282" width="7.453125" style="59" customWidth="1"/>
    <col min="1283" max="1283" width="0.90625" style="59" customWidth="1"/>
    <col min="1284" max="1296" width="11.08984375" style="59" customWidth="1"/>
    <col min="1297" max="1297" width="7.6328125" style="59" customWidth="1"/>
    <col min="1298" max="1536" width="8.6328125" style="59"/>
    <col min="1537" max="1537" width="4.36328125" style="59" customWidth="1"/>
    <col min="1538" max="1538" width="7.453125" style="59" customWidth="1"/>
    <col min="1539" max="1539" width="0.90625" style="59" customWidth="1"/>
    <col min="1540" max="1552" width="11.08984375" style="59" customWidth="1"/>
    <col min="1553" max="1553" width="7.6328125" style="59" customWidth="1"/>
    <col min="1554" max="1792" width="8.6328125" style="59"/>
    <col min="1793" max="1793" width="4.36328125" style="59" customWidth="1"/>
    <col min="1794" max="1794" width="7.453125" style="59" customWidth="1"/>
    <col min="1795" max="1795" width="0.90625" style="59" customWidth="1"/>
    <col min="1796" max="1808" width="11.08984375" style="59" customWidth="1"/>
    <col min="1809" max="1809" width="7.6328125" style="59" customWidth="1"/>
    <col min="1810" max="2048" width="8.6328125" style="59"/>
    <col min="2049" max="2049" width="4.36328125" style="59" customWidth="1"/>
    <col min="2050" max="2050" width="7.453125" style="59" customWidth="1"/>
    <col min="2051" max="2051" width="0.90625" style="59" customWidth="1"/>
    <col min="2052" max="2064" width="11.08984375" style="59" customWidth="1"/>
    <col min="2065" max="2065" width="7.6328125" style="59" customWidth="1"/>
    <col min="2066" max="2304" width="8.6328125" style="59"/>
    <col min="2305" max="2305" width="4.36328125" style="59" customWidth="1"/>
    <col min="2306" max="2306" width="7.453125" style="59" customWidth="1"/>
    <col min="2307" max="2307" width="0.90625" style="59" customWidth="1"/>
    <col min="2308" max="2320" width="11.08984375" style="59" customWidth="1"/>
    <col min="2321" max="2321" width="7.6328125" style="59" customWidth="1"/>
    <col min="2322" max="2560" width="8.6328125" style="59"/>
    <col min="2561" max="2561" width="4.36328125" style="59" customWidth="1"/>
    <col min="2562" max="2562" width="7.453125" style="59" customWidth="1"/>
    <col min="2563" max="2563" width="0.90625" style="59" customWidth="1"/>
    <col min="2564" max="2576" width="11.08984375" style="59" customWidth="1"/>
    <col min="2577" max="2577" width="7.6328125" style="59" customWidth="1"/>
    <col min="2578" max="2816" width="8.6328125" style="59"/>
    <col min="2817" max="2817" width="4.36328125" style="59" customWidth="1"/>
    <col min="2818" max="2818" width="7.453125" style="59" customWidth="1"/>
    <col min="2819" max="2819" width="0.90625" style="59" customWidth="1"/>
    <col min="2820" max="2832" width="11.08984375" style="59" customWidth="1"/>
    <col min="2833" max="2833" width="7.6328125" style="59" customWidth="1"/>
    <col min="2834" max="3072" width="8.6328125" style="59"/>
    <col min="3073" max="3073" width="4.36328125" style="59" customWidth="1"/>
    <col min="3074" max="3074" width="7.453125" style="59" customWidth="1"/>
    <col min="3075" max="3075" width="0.90625" style="59" customWidth="1"/>
    <col min="3076" max="3088" width="11.08984375" style="59" customWidth="1"/>
    <col min="3089" max="3089" width="7.6328125" style="59" customWidth="1"/>
    <col min="3090" max="3328" width="8.6328125" style="59"/>
    <col min="3329" max="3329" width="4.36328125" style="59" customWidth="1"/>
    <col min="3330" max="3330" width="7.453125" style="59" customWidth="1"/>
    <col min="3331" max="3331" width="0.90625" style="59" customWidth="1"/>
    <col min="3332" max="3344" width="11.08984375" style="59" customWidth="1"/>
    <col min="3345" max="3345" width="7.6328125" style="59" customWidth="1"/>
    <col min="3346" max="3584" width="8.6328125" style="59"/>
    <col min="3585" max="3585" width="4.36328125" style="59" customWidth="1"/>
    <col min="3586" max="3586" width="7.453125" style="59" customWidth="1"/>
    <col min="3587" max="3587" width="0.90625" style="59" customWidth="1"/>
    <col min="3588" max="3600" width="11.08984375" style="59" customWidth="1"/>
    <col min="3601" max="3601" width="7.6328125" style="59" customWidth="1"/>
    <col min="3602" max="3840" width="8.6328125" style="59"/>
    <col min="3841" max="3841" width="4.36328125" style="59" customWidth="1"/>
    <col min="3842" max="3842" width="7.453125" style="59" customWidth="1"/>
    <col min="3843" max="3843" width="0.90625" style="59" customWidth="1"/>
    <col min="3844" max="3856" width="11.08984375" style="59" customWidth="1"/>
    <col min="3857" max="3857" width="7.6328125" style="59" customWidth="1"/>
    <col min="3858" max="4096" width="8.6328125" style="59"/>
    <col min="4097" max="4097" width="4.36328125" style="59" customWidth="1"/>
    <col min="4098" max="4098" width="7.453125" style="59" customWidth="1"/>
    <col min="4099" max="4099" width="0.90625" style="59" customWidth="1"/>
    <col min="4100" max="4112" width="11.08984375" style="59" customWidth="1"/>
    <col min="4113" max="4113" width="7.6328125" style="59" customWidth="1"/>
    <col min="4114" max="4352" width="8.6328125" style="59"/>
    <col min="4353" max="4353" width="4.36328125" style="59" customWidth="1"/>
    <col min="4354" max="4354" width="7.453125" style="59" customWidth="1"/>
    <col min="4355" max="4355" width="0.90625" style="59" customWidth="1"/>
    <col min="4356" max="4368" width="11.08984375" style="59" customWidth="1"/>
    <col min="4369" max="4369" width="7.6328125" style="59" customWidth="1"/>
    <col min="4370" max="4608" width="8.6328125" style="59"/>
    <col min="4609" max="4609" width="4.36328125" style="59" customWidth="1"/>
    <col min="4610" max="4610" width="7.453125" style="59" customWidth="1"/>
    <col min="4611" max="4611" width="0.90625" style="59" customWidth="1"/>
    <col min="4612" max="4624" width="11.08984375" style="59" customWidth="1"/>
    <col min="4625" max="4625" width="7.6328125" style="59" customWidth="1"/>
    <col min="4626" max="4864" width="8.6328125" style="59"/>
    <col min="4865" max="4865" width="4.36328125" style="59" customWidth="1"/>
    <col min="4866" max="4866" width="7.453125" style="59" customWidth="1"/>
    <col min="4867" max="4867" width="0.90625" style="59" customWidth="1"/>
    <col min="4868" max="4880" width="11.08984375" style="59" customWidth="1"/>
    <col min="4881" max="4881" width="7.6328125" style="59" customWidth="1"/>
    <col min="4882" max="5120" width="8.6328125" style="59"/>
    <col min="5121" max="5121" width="4.36328125" style="59" customWidth="1"/>
    <col min="5122" max="5122" width="7.453125" style="59" customWidth="1"/>
    <col min="5123" max="5123" width="0.90625" style="59" customWidth="1"/>
    <col min="5124" max="5136" width="11.08984375" style="59" customWidth="1"/>
    <col min="5137" max="5137" width="7.6328125" style="59" customWidth="1"/>
    <col min="5138" max="5376" width="8.6328125" style="59"/>
    <col min="5377" max="5377" width="4.36328125" style="59" customWidth="1"/>
    <col min="5378" max="5378" width="7.453125" style="59" customWidth="1"/>
    <col min="5379" max="5379" width="0.90625" style="59" customWidth="1"/>
    <col min="5380" max="5392" width="11.08984375" style="59" customWidth="1"/>
    <col min="5393" max="5393" width="7.6328125" style="59" customWidth="1"/>
    <col min="5394" max="5632" width="8.6328125" style="59"/>
    <col min="5633" max="5633" width="4.36328125" style="59" customWidth="1"/>
    <col min="5634" max="5634" width="7.453125" style="59" customWidth="1"/>
    <col min="5635" max="5635" width="0.90625" style="59" customWidth="1"/>
    <col min="5636" max="5648" width="11.08984375" style="59" customWidth="1"/>
    <col min="5649" max="5649" width="7.6328125" style="59" customWidth="1"/>
    <col min="5650" max="5888" width="8.6328125" style="59"/>
    <col min="5889" max="5889" width="4.36328125" style="59" customWidth="1"/>
    <col min="5890" max="5890" width="7.453125" style="59" customWidth="1"/>
    <col min="5891" max="5891" width="0.90625" style="59" customWidth="1"/>
    <col min="5892" max="5904" width="11.08984375" style="59" customWidth="1"/>
    <col min="5905" max="5905" width="7.6328125" style="59" customWidth="1"/>
    <col min="5906" max="6144" width="8.6328125" style="59"/>
    <col min="6145" max="6145" width="4.36328125" style="59" customWidth="1"/>
    <col min="6146" max="6146" width="7.453125" style="59" customWidth="1"/>
    <col min="6147" max="6147" width="0.90625" style="59" customWidth="1"/>
    <col min="6148" max="6160" width="11.08984375" style="59" customWidth="1"/>
    <col min="6161" max="6161" width="7.6328125" style="59" customWidth="1"/>
    <col min="6162" max="6400" width="8.6328125" style="59"/>
    <col min="6401" max="6401" width="4.36328125" style="59" customWidth="1"/>
    <col min="6402" max="6402" width="7.453125" style="59" customWidth="1"/>
    <col min="6403" max="6403" width="0.90625" style="59" customWidth="1"/>
    <col min="6404" max="6416" width="11.08984375" style="59" customWidth="1"/>
    <col min="6417" max="6417" width="7.6328125" style="59" customWidth="1"/>
    <col min="6418" max="6656" width="8.6328125" style="59"/>
    <col min="6657" max="6657" width="4.36328125" style="59" customWidth="1"/>
    <col min="6658" max="6658" width="7.453125" style="59" customWidth="1"/>
    <col min="6659" max="6659" width="0.90625" style="59" customWidth="1"/>
    <col min="6660" max="6672" width="11.08984375" style="59" customWidth="1"/>
    <col min="6673" max="6673" width="7.6328125" style="59" customWidth="1"/>
    <col min="6674" max="6912" width="8.6328125" style="59"/>
    <col min="6913" max="6913" width="4.36328125" style="59" customWidth="1"/>
    <col min="6914" max="6914" width="7.453125" style="59" customWidth="1"/>
    <col min="6915" max="6915" width="0.90625" style="59" customWidth="1"/>
    <col min="6916" max="6928" width="11.08984375" style="59" customWidth="1"/>
    <col min="6929" max="6929" width="7.6328125" style="59" customWidth="1"/>
    <col min="6930" max="7168" width="8.6328125" style="59"/>
    <col min="7169" max="7169" width="4.36328125" style="59" customWidth="1"/>
    <col min="7170" max="7170" width="7.453125" style="59" customWidth="1"/>
    <col min="7171" max="7171" width="0.90625" style="59" customWidth="1"/>
    <col min="7172" max="7184" width="11.08984375" style="59" customWidth="1"/>
    <col min="7185" max="7185" width="7.6328125" style="59" customWidth="1"/>
    <col min="7186" max="7424" width="8.6328125" style="59"/>
    <col min="7425" max="7425" width="4.36328125" style="59" customWidth="1"/>
    <col min="7426" max="7426" width="7.453125" style="59" customWidth="1"/>
    <col min="7427" max="7427" width="0.90625" style="59" customWidth="1"/>
    <col min="7428" max="7440" width="11.08984375" style="59" customWidth="1"/>
    <col min="7441" max="7441" width="7.6328125" style="59" customWidth="1"/>
    <col min="7442" max="7680" width="8.6328125" style="59"/>
    <col min="7681" max="7681" width="4.36328125" style="59" customWidth="1"/>
    <col min="7682" max="7682" width="7.453125" style="59" customWidth="1"/>
    <col min="7683" max="7683" width="0.90625" style="59" customWidth="1"/>
    <col min="7684" max="7696" width="11.08984375" style="59" customWidth="1"/>
    <col min="7697" max="7697" width="7.6328125" style="59" customWidth="1"/>
    <col min="7698" max="7936" width="8.6328125" style="59"/>
    <col min="7937" max="7937" width="4.36328125" style="59" customWidth="1"/>
    <col min="7938" max="7938" width="7.453125" style="59" customWidth="1"/>
    <col min="7939" max="7939" width="0.90625" style="59" customWidth="1"/>
    <col min="7940" max="7952" width="11.08984375" style="59" customWidth="1"/>
    <col min="7953" max="7953" width="7.6328125" style="59" customWidth="1"/>
    <col min="7954" max="8192" width="8.6328125" style="59"/>
    <col min="8193" max="8193" width="4.36328125" style="59" customWidth="1"/>
    <col min="8194" max="8194" width="7.453125" style="59" customWidth="1"/>
    <col min="8195" max="8195" width="0.90625" style="59" customWidth="1"/>
    <col min="8196" max="8208" width="11.08984375" style="59" customWidth="1"/>
    <col min="8209" max="8209" width="7.6328125" style="59" customWidth="1"/>
    <col min="8210" max="8448" width="8.6328125" style="59"/>
    <col min="8449" max="8449" width="4.36328125" style="59" customWidth="1"/>
    <col min="8450" max="8450" width="7.453125" style="59" customWidth="1"/>
    <col min="8451" max="8451" width="0.90625" style="59" customWidth="1"/>
    <col min="8452" max="8464" width="11.08984375" style="59" customWidth="1"/>
    <col min="8465" max="8465" width="7.6328125" style="59" customWidth="1"/>
    <col min="8466" max="8704" width="8.6328125" style="59"/>
    <col min="8705" max="8705" width="4.36328125" style="59" customWidth="1"/>
    <col min="8706" max="8706" width="7.453125" style="59" customWidth="1"/>
    <col min="8707" max="8707" width="0.90625" style="59" customWidth="1"/>
    <col min="8708" max="8720" width="11.08984375" style="59" customWidth="1"/>
    <col min="8721" max="8721" width="7.6328125" style="59" customWidth="1"/>
    <col min="8722" max="8960" width="8.6328125" style="59"/>
    <col min="8961" max="8961" width="4.36328125" style="59" customWidth="1"/>
    <col min="8962" max="8962" width="7.453125" style="59" customWidth="1"/>
    <col min="8963" max="8963" width="0.90625" style="59" customWidth="1"/>
    <col min="8964" max="8976" width="11.08984375" style="59" customWidth="1"/>
    <col min="8977" max="8977" width="7.6328125" style="59" customWidth="1"/>
    <col min="8978" max="9216" width="8.6328125" style="59"/>
    <col min="9217" max="9217" width="4.36328125" style="59" customWidth="1"/>
    <col min="9218" max="9218" width="7.453125" style="59" customWidth="1"/>
    <col min="9219" max="9219" width="0.90625" style="59" customWidth="1"/>
    <col min="9220" max="9232" width="11.08984375" style="59" customWidth="1"/>
    <col min="9233" max="9233" width="7.6328125" style="59" customWidth="1"/>
    <col min="9234" max="9472" width="8.6328125" style="59"/>
    <col min="9473" max="9473" width="4.36328125" style="59" customWidth="1"/>
    <col min="9474" max="9474" width="7.453125" style="59" customWidth="1"/>
    <col min="9475" max="9475" width="0.90625" style="59" customWidth="1"/>
    <col min="9476" max="9488" width="11.08984375" style="59" customWidth="1"/>
    <col min="9489" max="9489" width="7.6328125" style="59" customWidth="1"/>
    <col min="9490" max="9728" width="8.6328125" style="59"/>
    <col min="9729" max="9729" width="4.36328125" style="59" customWidth="1"/>
    <col min="9730" max="9730" width="7.453125" style="59" customWidth="1"/>
    <col min="9731" max="9731" width="0.90625" style="59" customWidth="1"/>
    <col min="9732" max="9744" width="11.08984375" style="59" customWidth="1"/>
    <col min="9745" max="9745" width="7.6328125" style="59" customWidth="1"/>
    <col min="9746" max="9984" width="8.6328125" style="59"/>
    <col min="9985" max="9985" width="4.36328125" style="59" customWidth="1"/>
    <col min="9986" max="9986" width="7.453125" style="59" customWidth="1"/>
    <col min="9987" max="9987" width="0.90625" style="59" customWidth="1"/>
    <col min="9988" max="10000" width="11.08984375" style="59" customWidth="1"/>
    <col min="10001" max="10001" width="7.6328125" style="59" customWidth="1"/>
    <col min="10002" max="10240" width="8.6328125" style="59"/>
    <col min="10241" max="10241" width="4.36328125" style="59" customWidth="1"/>
    <col min="10242" max="10242" width="7.453125" style="59" customWidth="1"/>
    <col min="10243" max="10243" width="0.90625" style="59" customWidth="1"/>
    <col min="10244" max="10256" width="11.08984375" style="59" customWidth="1"/>
    <col min="10257" max="10257" width="7.6328125" style="59" customWidth="1"/>
    <col min="10258" max="10496" width="8.6328125" style="59"/>
    <col min="10497" max="10497" width="4.36328125" style="59" customWidth="1"/>
    <col min="10498" max="10498" width="7.453125" style="59" customWidth="1"/>
    <col min="10499" max="10499" width="0.90625" style="59" customWidth="1"/>
    <col min="10500" max="10512" width="11.08984375" style="59" customWidth="1"/>
    <col min="10513" max="10513" width="7.6328125" style="59" customWidth="1"/>
    <col min="10514" max="10752" width="8.6328125" style="59"/>
    <col min="10753" max="10753" width="4.36328125" style="59" customWidth="1"/>
    <col min="10754" max="10754" width="7.453125" style="59" customWidth="1"/>
    <col min="10755" max="10755" width="0.90625" style="59" customWidth="1"/>
    <col min="10756" max="10768" width="11.08984375" style="59" customWidth="1"/>
    <col min="10769" max="10769" width="7.6328125" style="59" customWidth="1"/>
    <col min="10770" max="11008" width="8.6328125" style="59"/>
    <col min="11009" max="11009" width="4.36328125" style="59" customWidth="1"/>
    <col min="11010" max="11010" width="7.453125" style="59" customWidth="1"/>
    <col min="11011" max="11011" width="0.90625" style="59" customWidth="1"/>
    <col min="11012" max="11024" width="11.08984375" style="59" customWidth="1"/>
    <col min="11025" max="11025" width="7.6328125" style="59" customWidth="1"/>
    <col min="11026" max="11264" width="8.6328125" style="59"/>
    <col min="11265" max="11265" width="4.36328125" style="59" customWidth="1"/>
    <col min="11266" max="11266" width="7.453125" style="59" customWidth="1"/>
    <col min="11267" max="11267" width="0.90625" style="59" customWidth="1"/>
    <col min="11268" max="11280" width="11.08984375" style="59" customWidth="1"/>
    <col min="11281" max="11281" width="7.6328125" style="59" customWidth="1"/>
    <col min="11282" max="11520" width="8.6328125" style="59"/>
    <col min="11521" max="11521" width="4.36328125" style="59" customWidth="1"/>
    <col min="11522" max="11522" width="7.453125" style="59" customWidth="1"/>
    <col min="11523" max="11523" width="0.90625" style="59" customWidth="1"/>
    <col min="11524" max="11536" width="11.08984375" style="59" customWidth="1"/>
    <col min="11537" max="11537" width="7.6328125" style="59" customWidth="1"/>
    <col min="11538" max="11776" width="8.6328125" style="59"/>
    <col min="11777" max="11777" width="4.36328125" style="59" customWidth="1"/>
    <col min="11778" max="11778" width="7.453125" style="59" customWidth="1"/>
    <col min="11779" max="11779" width="0.90625" style="59" customWidth="1"/>
    <col min="11780" max="11792" width="11.08984375" style="59" customWidth="1"/>
    <col min="11793" max="11793" width="7.6328125" style="59" customWidth="1"/>
    <col min="11794" max="12032" width="8.6328125" style="59"/>
    <col min="12033" max="12033" width="4.36328125" style="59" customWidth="1"/>
    <col min="12034" max="12034" width="7.453125" style="59" customWidth="1"/>
    <col min="12035" max="12035" width="0.90625" style="59" customWidth="1"/>
    <col min="12036" max="12048" width="11.08984375" style="59" customWidth="1"/>
    <col min="12049" max="12049" width="7.6328125" style="59" customWidth="1"/>
    <col min="12050" max="12288" width="8.6328125" style="59"/>
    <col min="12289" max="12289" width="4.36328125" style="59" customWidth="1"/>
    <col min="12290" max="12290" width="7.453125" style="59" customWidth="1"/>
    <col min="12291" max="12291" width="0.90625" style="59" customWidth="1"/>
    <col min="12292" max="12304" width="11.08984375" style="59" customWidth="1"/>
    <col min="12305" max="12305" width="7.6328125" style="59" customWidth="1"/>
    <col min="12306" max="12544" width="8.6328125" style="59"/>
    <col min="12545" max="12545" width="4.36328125" style="59" customWidth="1"/>
    <col min="12546" max="12546" width="7.453125" style="59" customWidth="1"/>
    <col min="12547" max="12547" width="0.90625" style="59" customWidth="1"/>
    <col min="12548" max="12560" width="11.08984375" style="59" customWidth="1"/>
    <col min="12561" max="12561" width="7.6328125" style="59" customWidth="1"/>
    <col min="12562" max="12800" width="8.6328125" style="59"/>
    <col min="12801" max="12801" width="4.36328125" style="59" customWidth="1"/>
    <col min="12802" max="12802" width="7.453125" style="59" customWidth="1"/>
    <col min="12803" max="12803" width="0.90625" style="59" customWidth="1"/>
    <col min="12804" max="12816" width="11.08984375" style="59" customWidth="1"/>
    <col min="12817" max="12817" width="7.6328125" style="59" customWidth="1"/>
    <col min="12818" max="13056" width="8.6328125" style="59"/>
    <col min="13057" max="13057" width="4.36328125" style="59" customWidth="1"/>
    <col min="13058" max="13058" width="7.453125" style="59" customWidth="1"/>
    <col min="13059" max="13059" width="0.90625" style="59" customWidth="1"/>
    <col min="13060" max="13072" width="11.08984375" style="59" customWidth="1"/>
    <col min="13073" max="13073" width="7.6328125" style="59" customWidth="1"/>
    <col min="13074" max="13312" width="8.6328125" style="59"/>
    <col min="13313" max="13313" width="4.36328125" style="59" customWidth="1"/>
    <col min="13314" max="13314" width="7.453125" style="59" customWidth="1"/>
    <col min="13315" max="13315" width="0.90625" style="59" customWidth="1"/>
    <col min="13316" max="13328" width="11.08984375" style="59" customWidth="1"/>
    <col min="13329" max="13329" width="7.6328125" style="59" customWidth="1"/>
    <col min="13330" max="13568" width="8.6328125" style="59"/>
    <col min="13569" max="13569" width="4.36328125" style="59" customWidth="1"/>
    <col min="13570" max="13570" width="7.453125" style="59" customWidth="1"/>
    <col min="13571" max="13571" width="0.90625" style="59" customWidth="1"/>
    <col min="13572" max="13584" width="11.08984375" style="59" customWidth="1"/>
    <col min="13585" max="13585" width="7.6328125" style="59" customWidth="1"/>
    <col min="13586" max="13824" width="8.6328125" style="59"/>
    <col min="13825" max="13825" width="4.36328125" style="59" customWidth="1"/>
    <col min="13826" max="13826" width="7.453125" style="59" customWidth="1"/>
    <col min="13827" max="13827" width="0.90625" style="59" customWidth="1"/>
    <col min="13828" max="13840" width="11.08984375" style="59" customWidth="1"/>
    <col min="13841" max="13841" width="7.6328125" style="59" customWidth="1"/>
    <col min="13842" max="14080" width="8.6328125" style="59"/>
    <col min="14081" max="14081" width="4.36328125" style="59" customWidth="1"/>
    <col min="14082" max="14082" width="7.453125" style="59" customWidth="1"/>
    <col min="14083" max="14083" width="0.90625" style="59" customWidth="1"/>
    <col min="14084" max="14096" width="11.08984375" style="59" customWidth="1"/>
    <col min="14097" max="14097" width="7.6328125" style="59" customWidth="1"/>
    <col min="14098" max="14336" width="8.6328125" style="59"/>
    <col min="14337" max="14337" width="4.36328125" style="59" customWidth="1"/>
    <col min="14338" max="14338" width="7.453125" style="59" customWidth="1"/>
    <col min="14339" max="14339" width="0.90625" style="59" customWidth="1"/>
    <col min="14340" max="14352" width="11.08984375" style="59" customWidth="1"/>
    <col min="14353" max="14353" width="7.6328125" style="59" customWidth="1"/>
    <col min="14354" max="14592" width="8.6328125" style="59"/>
    <col min="14593" max="14593" width="4.36328125" style="59" customWidth="1"/>
    <col min="14594" max="14594" width="7.453125" style="59" customWidth="1"/>
    <col min="14595" max="14595" width="0.90625" style="59" customWidth="1"/>
    <col min="14596" max="14608" width="11.08984375" style="59" customWidth="1"/>
    <col min="14609" max="14609" width="7.6328125" style="59" customWidth="1"/>
    <col min="14610" max="14848" width="8.6328125" style="59"/>
    <col min="14849" max="14849" width="4.36328125" style="59" customWidth="1"/>
    <col min="14850" max="14850" width="7.453125" style="59" customWidth="1"/>
    <col min="14851" max="14851" width="0.90625" style="59" customWidth="1"/>
    <col min="14852" max="14864" width="11.08984375" style="59" customWidth="1"/>
    <col min="14865" max="14865" width="7.6328125" style="59" customWidth="1"/>
    <col min="14866" max="15104" width="8.6328125" style="59"/>
    <col min="15105" max="15105" width="4.36328125" style="59" customWidth="1"/>
    <col min="15106" max="15106" width="7.453125" style="59" customWidth="1"/>
    <col min="15107" max="15107" width="0.90625" style="59" customWidth="1"/>
    <col min="15108" max="15120" width="11.08984375" style="59" customWidth="1"/>
    <col min="15121" max="15121" width="7.6328125" style="59" customWidth="1"/>
    <col min="15122" max="15360" width="8.6328125" style="59"/>
    <col min="15361" max="15361" width="4.36328125" style="59" customWidth="1"/>
    <col min="15362" max="15362" width="7.453125" style="59" customWidth="1"/>
    <col min="15363" max="15363" width="0.90625" style="59" customWidth="1"/>
    <col min="15364" max="15376" width="11.08984375" style="59" customWidth="1"/>
    <col min="15377" max="15377" width="7.6328125" style="59" customWidth="1"/>
    <col min="15378" max="15616" width="8.6328125" style="59"/>
    <col min="15617" max="15617" width="4.36328125" style="59" customWidth="1"/>
    <col min="15618" max="15618" width="7.453125" style="59" customWidth="1"/>
    <col min="15619" max="15619" width="0.90625" style="59" customWidth="1"/>
    <col min="15620" max="15632" width="11.08984375" style="59" customWidth="1"/>
    <col min="15633" max="15633" width="7.6328125" style="59" customWidth="1"/>
    <col min="15634" max="15872" width="8.6328125" style="59"/>
    <col min="15873" max="15873" width="4.36328125" style="59" customWidth="1"/>
    <col min="15874" max="15874" width="7.453125" style="59" customWidth="1"/>
    <col min="15875" max="15875" width="0.90625" style="59" customWidth="1"/>
    <col min="15876" max="15888" width="11.08984375" style="59" customWidth="1"/>
    <col min="15889" max="15889" width="7.6328125" style="59" customWidth="1"/>
    <col min="15890" max="16128" width="8.6328125" style="59"/>
    <col min="16129" max="16129" width="4.36328125" style="59" customWidth="1"/>
    <col min="16130" max="16130" width="7.453125" style="59" customWidth="1"/>
    <col min="16131" max="16131" width="0.90625" style="59" customWidth="1"/>
    <col min="16132" max="16144" width="11.08984375" style="59" customWidth="1"/>
    <col min="16145" max="16145" width="7.6328125" style="59" customWidth="1"/>
    <col min="16146" max="16384" width="8.6328125" style="59"/>
  </cols>
  <sheetData>
    <row r="1" spans="1:17" ht="24" customHeight="1">
      <c r="A1" s="722" t="s">
        <v>309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</row>
    <row r="2" spans="1:17" ht="1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102"/>
      <c r="O2" s="60"/>
      <c r="P2" s="60"/>
    </row>
    <row r="3" spans="1:17" ht="15" customHeight="1">
      <c r="A3" s="283" t="s">
        <v>310</v>
      </c>
      <c r="B3" s="283"/>
      <c r="C3" s="283"/>
      <c r="D3" s="283"/>
      <c r="E3" s="60"/>
      <c r="F3" s="60"/>
      <c r="G3" s="60"/>
      <c r="H3" s="60"/>
      <c r="I3" s="60"/>
      <c r="J3" s="60"/>
      <c r="K3" s="60"/>
      <c r="L3" s="60"/>
      <c r="M3" s="60"/>
      <c r="N3" s="102"/>
      <c r="O3" s="60"/>
      <c r="P3" s="61" t="s">
        <v>311</v>
      </c>
    </row>
    <row r="4" spans="1:17" ht="15" customHeight="1">
      <c r="A4" s="62" t="s">
        <v>312</v>
      </c>
      <c r="B4" s="62"/>
      <c r="C4" s="366"/>
      <c r="D4" s="106" t="s">
        <v>313</v>
      </c>
      <c r="E4" s="64" t="s">
        <v>314</v>
      </c>
      <c r="F4" s="107" t="s">
        <v>315</v>
      </c>
      <c r="G4" s="107" t="s">
        <v>316</v>
      </c>
      <c r="H4" s="107" t="s">
        <v>317</v>
      </c>
      <c r="I4" s="107" t="s">
        <v>318</v>
      </c>
      <c r="J4" s="367" t="s">
        <v>319</v>
      </c>
      <c r="K4" s="64" t="s">
        <v>320</v>
      </c>
      <c r="L4" s="64" t="s">
        <v>321</v>
      </c>
      <c r="M4" s="64" t="s">
        <v>322</v>
      </c>
      <c r="N4" s="64" t="s">
        <v>323</v>
      </c>
      <c r="O4" s="64" t="s">
        <v>324</v>
      </c>
      <c r="P4" s="65" t="s">
        <v>325</v>
      </c>
    </row>
    <row r="5" spans="1:17" ht="15" customHeight="1">
      <c r="A5" s="73"/>
      <c r="B5" s="73"/>
      <c r="C5" s="341"/>
      <c r="D5" s="109"/>
      <c r="E5" s="69"/>
      <c r="F5" s="113"/>
      <c r="G5" s="113"/>
      <c r="H5" s="113"/>
      <c r="I5" s="113"/>
      <c r="J5" s="69"/>
      <c r="K5" s="69"/>
      <c r="L5" s="69"/>
      <c r="M5" s="69"/>
      <c r="N5" s="69"/>
      <c r="O5" s="69"/>
      <c r="P5" s="194"/>
    </row>
    <row r="6" spans="1:17" ht="9" customHeight="1">
      <c r="A6" s="60"/>
      <c r="B6" s="203"/>
      <c r="C6" s="198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102"/>
      <c r="O6" s="60"/>
      <c r="P6" s="60"/>
    </row>
    <row r="7" spans="1:17" ht="15" customHeight="1">
      <c r="A7" s="60" t="s">
        <v>212</v>
      </c>
      <c r="B7" s="61" t="s">
        <v>326</v>
      </c>
      <c r="C7" s="198"/>
      <c r="D7" s="117">
        <v>900936</v>
      </c>
      <c r="E7" s="117">
        <v>23574</v>
      </c>
      <c r="F7" s="117">
        <v>23567</v>
      </c>
      <c r="G7" s="117">
        <v>73773</v>
      </c>
      <c r="H7" s="117">
        <v>88856</v>
      </c>
      <c r="I7" s="117">
        <v>56738</v>
      </c>
      <c r="J7" s="117">
        <v>62946</v>
      </c>
      <c r="K7" s="117">
        <v>22788</v>
      </c>
      <c r="L7" s="117">
        <v>68997</v>
      </c>
      <c r="M7" s="117">
        <v>11569</v>
      </c>
      <c r="N7" s="117">
        <v>164862</v>
      </c>
      <c r="O7" s="117">
        <v>190893</v>
      </c>
      <c r="P7" s="117">
        <v>112373</v>
      </c>
    </row>
    <row r="8" spans="1:17" ht="15" customHeight="1">
      <c r="A8" s="60"/>
      <c r="B8" s="61" t="s">
        <v>327</v>
      </c>
      <c r="C8" s="198"/>
      <c r="D8" s="117">
        <v>966543</v>
      </c>
      <c r="E8" s="117">
        <v>25023</v>
      </c>
      <c r="F8" s="117">
        <v>26003</v>
      </c>
      <c r="G8" s="117">
        <v>77585</v>
      </c>
      <c r="H8" s="117">
        <v>95885</v>
      </c>
      <c r="I8" s="117">
        <v>62502</v>
      </c>
      <c r="J8" s="117">
        <v>69332</v>
      </c>
      <c r="K8" s="117">
        <v>25414</v>
      </c>
      <c r="L8" s="117">
        <v>72299</v>
      </c>
      <c r="M8" s="117">
        <v>12781</v>
      </c>
      <c r="N8" s="117">
        <v>178184</v>
      </c>
      <c r="O8" s="117">
        <v>195109</v>
      </c>
      <c r="P8" s="117">
        <v>120347</v>
      </c>
    </row>
    <row r="9" spans="1:17" ht="15" customHeight="1">
      <c r="A9" s="60"/>
      <c r="B9" s="61" t="s">
        <v>328</v>
      </c>
      <c r="C9" s="198"/>
      <c r="D9" s="118">
        <v>964254</v>
      </c>
      <c r="E9" s="118">
        <v>24616</v>
      </c>
      <c r="F9" s="118">
        <v>26985</v>
      </c>
      <c r="G9" s="118">
        <v>77602</v>
      </c>
      <c r="H9" s="118">
        <v>97643</v>
      </c>
      <c r="I9" s="118">
        <v>63484</v>
      </c>
      <c r="J9" s="118">
        <v>69164</v>
      </c>
      <c r="K9" s="118">
        <v>25929</v>
      </c>
      <c r="L9" s="118">
        <v>73354</v>
      </c>
      <c r="M9" s="118">
        <v>12862</v>
      </c>
      <c r="N9" s="118">
        <v>175216</v>
      </c>
      <c r="O9" s="118">
        <v>187518</v>
      </c>
      <c r="P9" s="118">
        <v>119626</v>
      </c>
    </row>
    <row r="10" spans="1:17" ht="15" customHeight="1">
      <c r="A10" s="60"/>
      <c r="B10" s="61" t="s">
        <v>329</v>
      </c>
      <c r="C10" s="198"/>
      <c r="D10" s="118">
        <v>1077687</v>
      </c>
      <c r="E10" s="118">
        <v>26378</v>
      </c>
      <c r="F10" s="118">
        <v>31217</v>
      </c>
      <c r="G10" s="118">
        <v>85954</v>
      </c>
      <c r="H10" s="118">
        <v>109427</v>
      </c>
      <c r="I10" s="118">
        <v>70140</v>
      </c>
      <c r="J10" s="118">
        <v>76492</v>
      </c>
      <c r="K10" s="118">
        <v>29301</v>
      </c>
      <c r="L10" s="118">
        <v>80566</v>
      </c>
      <c r="M10" s="118">
        <v>14369</v>
      </c>
      <c r="N10" s="118">
        <v>188367</v>
      </c>
      <c r="O10" s="118">
        <v>210510</v>
      </c>
      <c r="P10" s="118">
        <v>136825</v>
      </c>
    </row>
    <row r="11" spans="1:17" s="91" customFormat="1" ht="15" customHeight="1">
      <c r="A11" s="60"/>
      <c r="B11" s="201" t="s">
        <v>330</v>
      </c>
      <c r="C11" s="291"/>
      <c r="D11" s="368">
        <v>1225673</v>
      </c>
      <c r="E11" s="368">
        <v>30488</v>
      </c>
      <c r="F11" s="368">
        <v>41319</v>
      </c>
      <c r="G11" s="368">
        <v>99716</v>
      </c>
      <c r="H11" s="368">
        <v>136959</v>
      </c>
      <c r="I11" s="368">
        <v>85196</v>
      </c>
      <c r="J11" s="368">
        <v>88960</v>
      </c>
      <c r="K11" s="368">
        <v>37225</v>
      </c>
      <c r="L11" s="368">
        <v>94781</v>
      </c>
      <c r="M11" s="368">
        <v>18365</v>
      </c>
      <c r="N11" s="368">
        <v>207287</v>
      </c>
      <c r="O11" s="368">
        <v>229757</v>
      </c>
      <c r="P11" s="368">
        <v>148400</v>
      </c>
    </row>
    <row r="12" spans="1:17" ht="9" customHeight="1">
      <c r="A12" s="99"/>
      <c r="B12" s="99"/>
      <c r="C12" s="139"/>
      <c r="D12" s="211"/>
      <c r="E12" s="141"/>
      <c r="F12" s="141"/>
      <c r="G12" s="141"/>
      <c r="H12" s="141"/>
      <c r="I12" s="141"/>
      <c r="J12" s="141"/>
      <c r="K12" s="141"/>
      <c r="L12" s="369"/>
      <c r="M12" s="369"/>
      <c r="N12" s="211"/>
      <c r="O12" s="211"/>
      <c r="P12" s="211"/>
      <c r="Q12" s="128"/>
    </row>
    <row r="13" spans="1:17" ht="15" customHeight="1">
      <c r="A13" s="60" t="s">
        <v>331</v>
      </c>
      <c r="B13" s="60"/>
      <c r="C13" s="60"/>
      <c r="D13" s="119"/>
      <c r="E13" s="119"/>
      <c r="F13" s="119"/>
      <c r="G13" s="119"/>
      <c r="H13" s="119"/>
      <c r="I13" s="119"/>
      <c r="J13" s="119"/>
      <c r="K13" s="119"/>
      <c r="L13" s="370"/>
      <c r="M13" s="370"/>
      <c r="N13" s="60"/>
      <c r="O13" s="60"/>
      <c r="P13" s="60"/>
    </row>
    <row r="14" spans="1:17" ht="15" customHeight="1">
      <c r="A14" s="60" t="s">
        <v>332</v>
      </c>
      <c r="B14" s="60"/>
      <c r="C14" s="60"/>
      <c r="D14" s="119"/>
      <c r="E14" s="119"/>
      <c r="F14" s="119"/>
      <c r="G14" s="119"/>
      <c r="H14" s="119"/>
      <c r="I14" s="119"/>
      <c r="J14" s="119"/>
      <c r="K14" s="119"/>
      <c r="L14" s="370"/>
      <c r="M14" s="370"/>
      <c r="N14" s="60"/>
      <c r="O14" s="60"/>
      <c r="P14" s="60"/>
    </row>
    <row r="15" spans="1:17" ht="15" customHeight="1">
      <c r="A15" s="60" t="s">
        <v>333</v>
      </c>
      <c r="B15" s="60"/>
      <c r="C15" s="60"/>
      <c r="D15" s="119"/>
      <c r="E15" s="119"/>
      <c r="F15" s="119"/>
      <c r="G15" s="119"/>
      <c r="H15" s="119"/>
      <c r="I15" s="119"/>
      <c r="J15" s="119"/>
      <c r="K15" s="119"/>
      <c r="L15" s="370"/>
      <c r="M15" s="370"/>
      <c r="N15" s="60"/>
      <c r="O15" s="60"/>
      <c r="P15" s="60"/>
    </row>
    <row r="16" spans="1:17" s="60" customFormat="1" ht="15" customHeight="1">
      <c r="A16" s="60" t="s">
        <v>334</v>
      </c>
      <c r="D16" s="119"/>
      <c r="E16" s="119"/>
      <c r="F16" s="119"/>
      <c r="G16" s="119"/>
      <c r="H16" s="119"/>
      <c r="I16" s="119"/>
      <c r="J16" s="119"/>
      <c r="K16" s="119"/>
      <c r="L16" s="370"/>
      <c r="M16" s="370"/>
    </row>
    <row r="17" spans="1:16" s="60" customFormat="1" ht="15" customHeight="1">
      <c r="A17" s="60" t="s">
        <v>335</v>
      </c>
      <c r="D17" s="119"/>
      <c r="E17" s="119"/>
      <c r="F17" s="119"/>
      <c r="G17" s="119"/>
      <c r="H17" s="119"/>
      <c r="I17" s="119"/>
      <c r="J17" s="119"/>
      <c r="K17" s="119"/>
      <c r="L17" s="370"/>
      <c r="M17" s="370"/>
    </row>
    <row r="18" spans="1:16" ht="15" customHeight="1">
      <c r="A18" s="60" t="s">
        <v>336</v>
      </c>
      <c r="B18" s="60"/>
      <c r="C18" s="60"/>
      <c r="D18" s="60"/>
      <c r="E18" s="119"/>
      <c r="F18" s="119"/>
      <c r="G18" s="119"/>
      <c r="H18" s="119"/>
      <c r="I18" s="119"/>
      <c r="J18" s="119"/>
      <c r="K18" s="119"/>
      <c r="L18" s="370"/>
      <c r="M18" s="370"/>
      <c r="N18" s="255"/>
      <c r="O18" s="60"/>
      <c r="P18" s="60"/>
    </row>
    <row r="19" spans="1:16" ht="15" customHeight="1">
      <c r="A19" s="60"/>
      <c r="B19" s="60"/>
      <c r="C19" s="60"/>
      <c r="D19" s="321"/>
      <c r="E19" s="119"/>
      <c r="F19" s="119"/>
      <c r="G19" s="119"/>
      <c r="H19" s="119"/>
      <c r="I19" s="119"/>
      <c r="J19" s="119"/>
      <c r="K19" s="119"/>
      <c r="L19" s="370"/>
      <c r="M19" s="370"/>
      <c r="N19" s="255"/>
      <c r="O19" s="60"/>
      <c r="P19" s="60"/>
    </row>
    <row r="20" spans="1:16" ht="15" customHeight="1">
      <c r="A20" s="60"/>
      <c r="B20" s="60"/>
      <c r="C20" s="60"/>
      <c r="D20" s="119"/>
      <c r="E20" s="119"/>
      <c r="F20" s="119"/>
      <c r="G20" s="119"/>
      <c r="H20" s="119"/>
      <c r="I20" s="119"/>
      <c r="J20" s="119"/>
      <c r="K20" s="119"/>
      <c r="L20" s="370"/>
      <c r="M20" s="370"/>
      <c r="N20" s="255"/>
      <c r="O20" s="60"/>
      <c r="P20" s="60"/>
    </row>
    <row r="21" spans="1:16" ht="15" customHeight="1">
      <c r="D21" s="371"/>
      <c r="E21" s="372"/>
      <c r="F21" s="371"/>
      <c r="G21" s="371"/>
      <c r="H21" s="371"/>
      <c r="I21" s="371"/>
      <c r="J21" s="371"/>
      <c r="K21" s="371"/>
      <c r="L21" s="373"/>
      <c r="M21" s="373"/>
      <c r="N21" s="154"/>
    </row>
    <row r="22" spans="1:16" ht="15" customHeight="1">
      <c r="D22" s="372"/>
      <c r="E22" s="372"/>
      <c r="F22" s="372"/>
      <c r="G22" s="372"/>
      <c r="H22" s="372"/>
      <c r="I22" s="372"/>
      <c r="J22" s="372"/>
      <c r="K22" s="372"/>
      <c r="L22" s="373"/>
      <c r="M22" s="373"/>
      <c r="N22" s="154"/>
    </row>
    <row r="23" spans="1:16" ht="15" customHeight="1">
      <c r="D23" s="371"/>
      <c r="E23" s="371"/>
      <c r="F23" s="371"/>
      <c r="G23" s="371"/>
      <c r="H23" s="371"/>
      <c r="I23" s="371"/>
      <c r="J23" s="371"/>
      <c r="K23" s="371"/>
      <c r="L23" s="373"/>
      <c r="M23" s="373"/>
      <c r="N23" s="154"/>
    </row>
    <row r="24" spans="1:16" ht="21" customHeight="1">
      <c r="D24" s="371"/>
      <c r="E24" s="371"/>
      <c r="F24" s="371"/>
      <c r="G24" s="371"/>
      <c r="H24" s="371"/>
      <c r="I24" s="371"/>
      <c r="J24" s="371"/>
      <c r="K24" s="371"/>
      <c r="L24" s="373"/>
      <c r="M24" s="373"/>
      <c r="N24" s="154"/>
    </row>
    <row r="25" spans="1:16" ht="21" customHeight="1">
      <c r="D25" s="371"/>
      <c r="E25" s="371"/>
      <c r="F25" s="371"/>
      <c r="G25" s="371"/>
      <c r="H25" s="371"/>
      <c r="I25" s="371"/>
      <c r="J25" s="371"/>
      <c r="K25" s="371"/>
      <c r="L25" s="373"/>
      <c r="M25" s="373"/>
      <c r="N25" s="154"/>
    </row>
    <row r="26" spans="1:16" ht="21" customHeight="1">
      <c r="D26" s="371"/>
      <c r="E26" s="371"/>
      <c r="F26" s="371"/>
      <c r="G26" s="371"/>
      <c r="H26" s="371"/>
      <c r="I26" s="371"/>
      <c r="J26" s="371"/>
      <c r="K26" s="371"/>
      <c r="L26" s="373"/>
      <c r="M26" s="373"/>
      <c r="N26" s="154"/>
    </row>
    <row r="27" spans="1:16" ht="21" customHeight="1">
      <c r="D27" s="371"/>
      <c r="E27" s="371"/>
      <c r="F27" s="371"/>
      <c r="G27" s="371"/>
      <c r="H27" s="371"/>
      <c r="I27" s="371"/>
      <c r="J27" s="371"/>
      <c r="K27" s="371"/>
      <c r="L27" s="373"/>
      <c r="M27" s="373"/>
      <c r="N27" s="154"/>
    </row>
    <row r="28" spans="1:16" ht="21" customHeight="1">
      <c r="D28" s="371"/>
      <c r="E28" s="371"/>
      <c r="F28" s="371"/>
      <c r="G28" s="371"/>
      <c r="H28" s="371"/>
      <c r="I28" s="371"/>
      <c r="J28" s="371"/>
      <c r="K28" s="371"/>
      <c r="L28" s="373"/>
      <c r="M28" s="373"/>
      <c r="N28" s="154"/>
    </row>
    <row r="29" spans="1:16" ht="21" customHeight="1">
      <c r="D29" s="371"/>
      <c r="E29" s="371"/>
      <c r="F29" s="371"/>
      <c r="G29" s="371"/>
      <c r="H29" s="371"/>
      <c r="I29" s="371"/>
      <c r="J29" s="371"/>
      <c r="K29" s="371"/>
      <c r="L29" s="373"/>
      <c r="M29" s="373"/>
      <c r="N29" s="154"/>
    </row>
    <row r="30" spans="1:16" ht="21" customHeight="1">
      <c r="D30" s="371"/>
      <c r="E30" s="371"/>
      <c r="F30" s="371"/>
      <c r="G30" s="371"/>
      <c r="H30" s="371"/>
      <c r="I30" s="371"/>
      <c r="J30" s="371"/>
      <c r="K30" s="371"/>
      <c r="L30" s="373"/>
      <c r="M30" s="373"/>
      <c r="N30" s="154"/>
    </row>
    <row r="31" spans="1:16" ht="21" customHeight="1">
      <c r="D31" s="371"/>
      <c r="E31" s="371"/>
      <c r="F31" s="371"/>
      <c r="G31" s="371"/>
      <c r="H31" s="371"/>
      <c r="I31" s="371"/>
      <c r="J31" s="371"/>
      <c r="K31" s="371"/>
      <c r="L31" s="373"/>
      <c r="M31" s="373"/>
      <c r="N31" s="148"/>
    </row>
    <row r="32" spans="1:16" ht="21" customHeight="1">
      <c r="D32" s="371"/>
      <c r="E32" s="371"/>
      <c r="F32" s="371"/>
      <c r="G32" s="371"/>
      <c r="H32" s="371"/>
      <c r="I32" s="371"/>
      <c r="J32" s="371"/>
      <c r="K32" s="371"/>
      <c r="L32" s="373"/>
      <c r="M32" s="373"/>
      <c r="N32" s="148"/>
    </row>
    <row r="33" spans="2:14" ht="21" customHeight="1">
      <c r="D33" s="371"/>
      <c r="E33" s="371"/>
      <c r="F33" s="371"/>
      <c r="G33" s="371"/>
      <c r="H33" s="371"/>
      <c r="I33" s="372"/>
      <c r="J33" s="371"/>
      <c r="K33" s="372"/>
      <c r="L33" s="373"/>
      <c r="M33" s="373"/>
      <c r="N33" s="148"/>
    </row>
    <row r="34" spans="2:14" ht="21" customHeight="1">
      <c r="D34" s="371"/>
      <c r="E34" s="371"/>
      <c r="F34" s="371"/>
      <c r="G34" s="371"/>
      <c r="H34" s="371"/>
      <c r="I34" s="371"/>
      <c r="J34" s="371"/>
      <c r="K34" s="371"/>
      <c r="L34" s="373"/>
      <c r="M34" s="373"/>
      <c r="N34" s="148"/>
    </row>
    <row r="35" spans="2:14" ht="21" customHeight="1"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</row>
  </sheetData>
  <mergeCells count="15">
    <mergeCell ref="L4:L5"/>
    <mergeCell ref="M4:M5"/>
    <mergeCell ref="N4:N5"/>
    <mergeCell ref="O4:O5"/>
    <mergeCell ref="P4:P5"/>
    <mergeCell ref="A1:P1"/>
    <mergeCell ref="A4:B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EB759-40C3-4887-984C-77B157FA7906}">
  <dimension ref="A1:P29"/>
  <sheetViews>
    <sheetView zoomScaleNormal="100" workbookViewId="0">
      <selection activeCell="A2" sqref="A2:P2"/>
    </sheetView>
  </sheetViews>
  <sheetFormatPr defaultColWidth="9.81640625" defaultRowHeight="14"/>
  <cols>
    <col min="1" max="1" width="10.453125" style="375" customWidth="1"/>
    <col min="2" max="2" width="0.90625" style="375" customWidth="1"/>
    <col min="3" max="13" width="11" style="375" customWidth="1"/>
    <col min="14" max="14" width="10.453125" style="375" customWidth="1"/>
    <col min="15" max="15" width="11.54296875" style="375" customWidth="1"/>
    <col min="16" max="16" width="11" style="375" customWidth="1"/>
    <col min="17" max="256" width="9.81640625" style="375"/>
    <col min="257" max="257" width="10.453125" style="375" customWidth="1"/>
    <col min="258" max="258" width="0.90625" style="375" customWidth="1"/>
    <col min="259" max="269" width="11" style="375" customWidth="1"/>
    <col min="270" max="270" width="10.453125" style="375" customWidth="1"/>
    <col min="271" max="271" width="11.54296875" style="375" customWidth="1"/>
    <col min="272" max="272" width="11" style="375" customWidth="1"/>
    <col min="273" max="512" width="9.81640625" style="375"/>
    <col min="513" max="513" width="10.453125" style="375" customWidth="1"/>
    <col min="514" max="514" width="0.90625" style="375" customWidth="1"/>
    <col min="515" max="525" width="11" style="375" customWidth="1"/>
    <col min="526" max="526" width="10.453125" style="375" customWidth="1"/>
    <col min="527" max="527" width="11.54296875" style="375" customWidth="1"/>
    <col min="528" max="528" width="11" style="375" customWidth="1"/>
    <col min="529" max="768" width="9.81640625" style="375"/>
    <col min="769" max="769" width="10.453125" style="375" customWidth="1"/>
    <col min="770" max="770" width="0.90625" style="375" customWidth="1"/>
    <col min="771" max="781" width="11" style="375" customWidth="1"/>
    <col min="782" max="782" width="10.453125" style="375" customWidth="1"/>
    <col min="783" max="783" width="11.54296875" style="375" customWidth="1"/>
    <col min="784" max="784" width="11" style="375" customWidth="1"/>
    <col min="785" max="1024" width="9.81640625" style="375"/>
    <col min="1025" max="1025" width="10.453125" style="375" customWidth="1"/>
    <col min="1026" max="1026" width="0.90625" style="375" customWidth="1"/>
    <col min="1027" max="1037" width="11" style="375" customWidth="1"/>
    <col min="1038" max="1038" width="10.453125" style="375" customWidth="1"/>
    <col min="1039" max="1039" width="11.54296875" style="375" customWidth="1"/>
    <col min="1040" max="1040" width="11" style="375" customWidth="1"/>
    <col min="1041" max="1280" width="9.81640625" style="375"/>
    <col min="1281" max="1281" width="10.453125" style="375" customWidth="1"/>
    <col min="1282" max="1282" width="0.90625" style="375" customWidth="1"/>
    <col min="1283" max="1293" width="11" style="375" customWidth="1"/>
    <col min="1294" max="1294" width="10.453125" style="375" customWidth="1"/>
    <col min="1295" max="1295" width="11.54296875" style="375" customWidth="1"/>
    <col min="1296" max="1296" width="11" style="375" customWidth="1"/>
    <col min="1297" max="1536" width="9.81640625" style="375"/>
    <col min="1537" max="1537" width="10.453125" style="375" customWidth="1"/>
    <col min="1538" max="1538" width="0.90625" style="375" customWidth="1"/>
    <col min="1539" max="1549" width="11" style="375" customWidth="1"/>
    <col min="1550" max="1550" width="10.453125" style="375" customWidth="1"/>
    <col min="1551" max="1551" width="11.54296875" style="375" customWidth="1"/>
    <col min="1552" max="1552" width="11" style="375" customWidth="1"/>
    <col min="1553" max="1792" width="9.81640625" style="375"/>
    <col min="1793" max="1793" width="10.453125" style="375" customWidth="1"/>
    <col min="1794" max="1794" width="0.90625" style="375" customWidth="1"/>
    <col min="1795" max="1805" width="11" style="375" customWidth="1"/>
    <col min="1806" max="1806" width="10.453125" style="375" customWidth="1"/>
    <col min="1807" max="1807" width="11.54296875" style="375" customWidth="1"/>
    <col min="1808" max="1808" width="11" style="375" customWidth="1"/>
    <col min="1809" max="2048" width="9.81640625" style="375"/>
    <col min="2049" max="2049" width="10.453125" style="375" customWidth="1"/>
    <col min="2050" max="2050" width="0.90625" style="375" customWidth="1"/>
    <col min="2051" max="2061" width="11" style="375" customWidth="1"/>
    <col min="2062" max="2062" width="10.453125" style="375" customWidth="1"/>
    <col min="2063" max="2063" width="11.54296875" style="375" customWidth="1"/>
    <col min="2064" max="2064" width="11" style="375" customWidth="1"/>
    <col min="2065" max="2304" width="9.81640625" style="375"/>
    <col min="2305" max="2305" width="10.453125" style="375" customWidth="1"/>
    <col min="2306" max="2306" width="0.90625" style="375" customWidth="1"/>
    <col min="2307" max="2317" width="11" style="375" customWidth="1"/>
    <col min="2318" max="2318" width="10.453125" style="375" customWidth="1"/>
    <col min="2319" max="2319" width="11.54296875" style="375" customWidth="1"/>
    <col min="2320" max="2320" width="11" style="375" customWidth="1"/>
    <col min="2321" max="2560" width="9.81640625" style="375"/>
    <col min="2561" max="2561" width="10.453125" style="375" customWidth="1"/>
    <col min="2562" max="2562" width="0.90625" style="375" customWidth="1"/>
    <col min="2563" max="2573" width="11" style="375" customWidth="1"/>
    <col min="2574" max="2574" width="10.453125" style="375" customWidth="1"/>
    <col min="2575" max="2575" width="11.54296875" style="375" customWidth="1"/>
    <col min="2576" max="2576" width="11" style="375" customWidth="1"/>
    <col min="2577" max="2816" width="9.81640625" style="375"/>
    <col min="2817" max="2817" width="10.453125" style="375" customWidth="1"/>
    <col min="2818" max="2818" width="0.90625" style="375" customWidth="1"/>
    <col min="2819" max="2829" width="11" style="375" customWidth="1"/>
    <col min="2830" max="2830" width="10.453125" style="375" customWidth="1"/>
    <col min="2831" max="2831" width="11.54296875" style="375" customWidth="1"/>
    <col min="2832" max="2832" width="11" style="375" customWidth="1"/>
    <col min="2833" max="3072" width="9.81640625" style="375"/>
    <col min="3073" max="3073" width="10.453125" style="375" customWidth="1"/>
    <col min="3074" max="3074" width="0.90625" style="375" customWidth="1"/>
    <col min="3075" max="3085" width="11" style="375" customWidth="1"/>
    <col min="3086" max="3086" width="10.453125" style="375" customWidth="1"/>
    <col min="3087" max="3087" width="11.54296875" style="375" customWidth="1"/>
    <col min="3088" max="3088" width="11" style="375" customWidth="1"/>
    <col min="3089" max="3328" width="9.81640625" style="375"/>
    <col min="3329" max="3329" width="10.453125" style="375" customWidth="1"/>
    <col min="3330" max="3330" width="0.90625" style="375" customWidth="1"/>
    <col min="3331" max="3341" width="11" style="375" customWidth="1"/>
    <col min="3342" max="3342" width="10.453125" style="375" customWidth="1"/>
    <col min="3343" max="3343" width="11.54296875" style="375" customWidth="1"/>
    <col min="3344" max="3344" width="11" style="375" customWidth="1"/>
    <col min="3345" max="3584" width="9.81640625" style="375"/>
    <col min="3585" max="3585" width="10.453125" style="375" customWidth="1"/>
    <col min="3586" max="3586" width="0.90625" style="375" customWidth="1"/>
    <col min="3587" max="3597" width="11" style="375" customWidth="1"/>
    <col min="3598" max="3598" width="10.453125" style="375" customWidth="1"/>
    <col min="3599" max="3599" width="11.54296875" style="375" customWidth="1"/>
    <col min="3600" max="3600" width="11" style="375" customWidth="1"/>
    <col min="3601" max="3840" width="9.81640625" style="375"/>
    <col min="3841" max="3841" width="10.453125" style="375" customWidth="1"/>
    <col min="3842" max="3842" width="0.90625" style="375" customWidth="1"/>
    <col min="3843" max="3853" width="11" style="375" customWidth="1"/>
    <col min="3854" max="3854" width="10.453125" style="375" customWidth="1"/>
    <col min="3855" max="3855" width="11.54296875" style="375" customWidth="1"/>
    <col min="3856" max="3856" width="11" style="375" customWidth="1"/>
    <col min="3857" max="4096" width="9.81640625" style="375"/>
    <col min="4097" max="4097" width="10.453125" style="375" customWidth="1"/>
    <col min="4098" max="4098" width="0.90625" style="375" customWidth="1"/>
    <col min="4099" max="4109" width="11" style="375" customWidth="1"/>
    <col min="4110" max="4110" width="10.453125" style="375" customWidth="1"/>
    <col min="4111" max="4111" width="11.54296875" style="375" customWidth="1"/>
    <col min="4112" max="4112" width="11" style="375" customWidth="1"/>
    <col min="4113" max="4352" width="9.81640625" style="375"/>
    <col min="4353" max="4353" width="10.453125" style="375" customWidth="1"/>
    <col min="4354" max="4354" width="0.90625" style="375" customWidth="1"/>
    <col min="4355" max="4365" width="11" style="375" customWidth="1"/>
    <col min="4366" max="4366" width="10.453125" style="375" customWidth="1"/>
    <col min="4367" max="4367" width="11.54296875" style="375" customWidth="1"/>
    <col min="4368" max="4368" width="11" style="375" customWidth="1"/>
    <col min="4369" max="4608" width="9.81640625" style="375"/>
    <col min="4609" max="4609" width="10.453125" style="375" customWidth="1"/>
    <col min="4610" max="4610" width="0.90625" style="375" customWidth="1"/>
    <col min="4611" max="4621" width="11" style="375" customWidth="1"/>
    <col min="4622" max="4622" width="10.453125" style="375" customWidth="1"/>
    <col min="4623" max="4623" width="11.54296875" style="375" customWidth="1"/>
    <col min="4624" max="4624" width="11" style="375" customWidth="1"/>
    <col min="4625" max="4864" width="9.81640625" style="375"/>
    <col min="4865" max="4865" width="10.453125" style="375" customWidth="1"/>
    <col min="4866" max="4866" width="0.90625" style="375" customWidth="1"/>
    <col min="4867" max="4877" width="11" style="375" customWidth="1"/>
    <col min="4878" max="4878" width="10.453125" style="375" customWidth="1"/>
    <col min="4879" max="4879" width="11.54296875" style="375" customWidth="1"/>
    <col min="4880" max="4880" width="11" style="375" customWidth="1"/>
    <col min="4881" max="5120" width="9.81640625" style="375"/>
    <col min="5121" max="5121" width="10.453125" style="375" customWidth="1"/>
    <col min="5122" max="5122" width="0.90625" style="375" customWidth="1"/>
    <col min="5123" max="5133" width="11" style="375" customWidth="1"/>
    <col min="5134" max="5134" width="10.453125" style="375" customWidth="1"/>
    <col min="5135" max="5135" width="11.54296875" style="375" customWidth="1"/>
    <col min="5136" max="5136" width="11" style="375" customWidth="1"/>
    <col min="5137" max="5376" width="9.81640625" style="375"/>
    <col min="5377" max="5377" width="10.453125" style="375" customWidth="1"/>
    <col min="5378" max="5378" width="0.90625" style="375" customWidth="1"/>
    <col min="5379" max="5389" width="11" style="375" customWidth="1"/>
    <col min="5390" max="5390" width="10.453125" style="375" customWidth="1"/>
    <col min="5391" max="5391" width="11.54296875" style="375" customWidth="1"/>
    <col min="5392" max="5392" width="11" style="375" customWidth="1"/>
    <col min="5393" max="5632" width="9.81640625" style="375"/>
    <col min="5633" max="5633" width="10.453125" style="375" customWidth="1"/>
    <col min="5634" max="5634" width="0.90625" style="375" customWidth="1"/>
    <col min="5635" max="5645" width="11" style="375" customWidth="1"/>
    <col min="5646" max="5646" width="10.453125" style="375" customWidth="1"/>
    <col min="5647" max="5647" width="11.54296875" style="375" customWidth="1"/>
    <col min="5648" max="5648" width="11" style="375" customWidth="1"/>
    <col min="5649" max="5888" width="9.81640625" style="375"/>
    <col min="5889" max="5889" width="10.453125" style="375" customWidth="1"/>
    <col min="5890" max="5890" width="0.90625" style="375" customWidth="1"/>
    <col min="5891" max="5901" width="11" style="375" customWidth="1"/>
    <col min="5902" max="5902" width="10.453125" style="375" customWidth="1"/>
    <col min="5903" max="5903" width="11.54296875" style="375" customWidth="1"/>
    <col min="5904" max="5904" width="11" style="375" customWidth="1"/>
    <col min="5905" max="6144" width="9.81640625" style="375"/>
    <col min="6145" max="6145" width="10.453125" style="375" customWidth="1"/>
    <col min="6146" max="6146" width="0.90625" style="375" customWidth="1"/>
    <col min="6147" max="6157" width="11" style="375" customWidth="1"/>
    <col min="6158" max="6158" width="10.453125" style="375" customWidth="1"/>
    <col min="6159" max="6159" width="11.54296875" style="375" customWidth="1"/>
    <col min="6160" max="6160" width="11" style="375" customWidth="1"/>
    <col min="6161" max="6400" width="9.81640625" style="375"/>
    <col min="6401" max="6401" width="10.453125" style="375" customWidth="1"/>
    <col min="6402" max="6402" width="0.90625" style="375" customWidth="1"/>
    <col min="6403" max="6413" width="11" style="375" customWidth="1"/>
    <col min="6414" max="6414" width="10.453125" style="375" customWidth="1"/>
    <col min="6415" max="6415" width="11.54296875" style="375" customWidth="1"/>
    <col min="6416" max="6416" width="11" style="375" customWidth="1"/>
    <col min="6417" max="6656" width="9.81640625" style="375"/>
    <col min="6657" max="6657" width="10.453125" style="375" customWidth="1"/>
    <col min="6658" max="6658" width="0.90625" style="375" customWidth="1"/>
    <col min="6659" max="6669" width="11" style="375" customWidth="1"/>
    <col min="6670" max="6670" width="10.453125" style="375" customWidth="1"/>
    <col min="6671" max="6671" width="11.54296875" style="375" customWidth="1"/>
    <col min="6672" max="6672" width="11" style="375" customWidth="1"/>
    <col min="6673" max="6912" width="9.81640625" style="375"/>
    <col min="6913" max="6913" width="10.453125" style="375" customWidth="1"/>
    <col min="6914" max="6914" width="0.90625" style="375" customWidth="1"/>
    <col min="6915" max="6925" width="11" style="375" customWidth="1"/>
    <col min="6926" max="6926" width="10.453125" style="375" customWidth="1"/>
    <col min="6927" max="6927" width="11.54296875" style="375" customWidth="1"/>
    <col min="6928" max="6928" width="11" style="375" customWidth="1"/>
    <col min="6929" max="7168" width="9.81640625" style="375"/>
    <col min="7169" max="7169" width="10.453125" style="375" customWidth="1"/>
    <col min="7170" max="7170" width="0.90625" style="375" customWidth="1"/>
    <col min="7171" max="7181" width="11" style="375" customWidth="1"/>
    <col min="7182" max="7182" width="10.453125" style="375" customWidth="1"/>
    <col min="7183" max="7183" width="11.54296875" style="375" customWidth="1"/>
    <col min="7184" max="7184" width="11" style="375" customWidth="1"/>
    <col min="7185" max="7424" width="9.81640625" style="375"/>
    <col min="7425" max="7425" width="10.453125" style="375" customWidth="1"/>
    <col min="7426" max="7426" width="0.90625" style="375" customWidth="1"/>
    <col min="7427" max="7437" width="11" style="375" customWidth="1"/>
    <col min="7438" max="7438" width="10.453125" style="375" customWidth="1"/>
    <col min="7439" max="7439" width="11.54296875" style="375" customWidth="1"/>
    <col min="7440" max="7440" width="11" style="375" customWidth="1"/>
    <col min="7441" max="7680" width="9.81640625" style="375"/>
    <col min="7681" max="7681" width="10.453125" style="375" customWidth="1"/>
    <col min="7682" max="7682" width="0.90625" style="375" customWidth="1"/>
    <col min="7683" max="7693" width="11" style="375" customWidth="1"/>
    <col min="7694" max="7694" width="10.453125" style="375" customWidth="1"/>
    <col min="7695" max="7695" width="11.54296875" style="375" customWidth="1"/>
    <col min="7696" max="7696" width="11" style="375" customWidth="1"/>
    <col min="7697" max="7936" width="9.81640625" style="375"/>
    <col min="7937" max="7937" width="10.453125" style="375" customWidth="1"/>
    <col min="7938" max="7938" width="0.90625" style="375" customWidth="1"/>
    <col min="7939" max="7949" width="11" style="375" customWidth="1"/>
    <col min="7950" max="7950" width="10.453125" style="375" customWidth="1"/>
    <col min="7951" max="7951" width="11.54296875" style="375" customWidth="1"/>
    <col min="7952" max="7952" width="11" style="375" customWidth="1"/>
    <col min="7953" max="8192" width="9.81640625" style="375"/>
    <col min="8193" max="8193" width="10.453125" style="375" customWidth="1"/>
    <col min="8194" max="8194" width="0.90625" style="375" customWidth="1"/>
    <col min="8195" max="8205" width="11" style="375" customWidth="1"/>
    <col min="8206" max="8206" width="10.453125" style="375" customWidth="1"/>
    <col min="8207" max="8207" width="11.54296875" style="375" customWidth="1"/>
    <col min="8208" max="8208" width="11" style="375" customWidth="1"/>
    <col min="8209" max="8448" width="9.81640625" style="375"/>
    <col min="8449" max="8449" width="10.453125" style="375" customWidth="1"/>
    <col min="8450" max="8450" width="0.90625" style="375" customWidth="1"/>
    <col min="8451" max="8461" width="11" style="375" customWidth="1"/>
    <col min="8462" max="8462" width="10.453125" style="375" customWidth="1"/>
    <col min="8463" max="8463" width="11.54296875" style="375" customWidth="1"/>
    <col min="8464" max="8464" width="11" style="375" customWidth="1"/>
    <col min="8465" max="8704" width="9.81640625" style="375"/>
    <col min="8705" max="8705" width="10.453125" style="375" customWidth="1"/>
    <col min="8706" max="8706" width="0.90625" style="375" customWidth="1"/>
    <col min="8707" max="8717" width="11" style="375" customWidth="1"/>
    <col min="8718" max="8718" width="10.453125" style="375" customWidth="1"/>
    <col min="8719" max="8719" width="11.54296875" style="375" customWidth="1"/>
    <col min="8720" max="8720" width="11" style="375" customWidth="1"/>
    <col min="8721" max="8960" width="9.81640625" style="375"/>
    <col min="8961" max="8961" width="10.453125" style="375" customWidth="1"/>
    <col min="8962" max="8962" width="0.90625" style="375" customWidth="1"/>
    <col min="8963" max="8973" width="11" style="375" customWidth="1"/>
    <col min="8974" max="8974" width="10.453125" style="375" customWidth="1"/>
    <col min="8975" max="8975" width="11.54296875" style="375" customWidth="1"/>
    <col min="8976" max="8976" width="11" style="375" customWidth="1"/>
    <col min="8977" max="9216" width="9.81640625" style="375"/>
    <col min="9217" max="9217" width="10.453125" style="375" customWidth="1"/>
    <col min="9218" max="9218" width="0.90625" style="375" customWidth="1"/>
    <col min="9219" max="9229" width="11" style="375" customWidth="1"/>
    <col min="9230" max="9230" width="10.453125" style="375" customWidth="1"/>
    <col min="9231" max="9231" width="11.54296875" style="375" customWidth="1"/>
    <col min="9232" max="9232" width="11" style="375" customWidth="1"/>
    <col min="9233" max="9472" width="9.81640625" style="375"/>
    <col min="9473" max="9473" width="10.453125" style="375" customWidth="1"/>
    <col min="9474" max="9474" width="0.90625" style="375" customWidth="1"/>
    <col min="9475" max="9485" width="11" style="375" customWidth="1"/>
    <col min="9486" max="9486" width="10.453125" style="375" customWidth="1"/>
    <col min="9487" max="9487" width="11.54296875" style="375" customWidth="1"/>
    <col min="9488" max="9488" width="11" style="375" customWidth="1"/>
    <col min="9489" max="9728" width="9.81640625" style="375"/>
    <col min="9729" max="9729" width="10.453125" style="375" customWidth="1"/>
    <col min="9730" max="9730" width="0.90625" style="375" customWidth="1"/>
    <col min="9731" max="9741" width="11" style="375" customWidth="1"/>
    <col min="9742" max="9742" width="10.453125" style="375" customWidth="1"/>
    <col min="9743" max="9743" width="11.54296875" style="375" customWidth="1"/>
    <col min="9744" max="9744" width="11" style="375" customWidth="1"/>
    <col min="9745" max="9984" width="9.81640625" style="375"/>
    <col min="9985" max="9985" width="10.453125" style="375" customWidth="1"/>
    <col min="9986" max="9986" width="0.90625" style="375" customWidth="1"/>
    <col min="9987" max="9997" width="11" style="375" customWidth="1"/>
    <col min="9998" max="9998" width="10.453125" style="375" customWidth="1"/>
    <col min="9999" max="9999" width="11.54296875" style="375" customWidth="1"/>
    <col min="10000" max="10000" width="11" style="375" customWidth="1"/>
    <col min="10001" max="10240" width="9.81640625" style="375"/>
    <col min="10241" max="10241" width="10.453125" style="375" customWidth="1"/>
    <col min="10242" max="10242" width="0.90625" style="375" customWidth="1"/>
    <col min="10243" max="10253" width="11" style="375" customWidth="1"/>
    <col min="10254" max="10254" width="10.453125" style="375" customWidth="1"/>
    <col min="10255" max="10255" width="11.54296875" style="375" customWidth="1"/>
    <col min="10256" max="10256" width="11" style="375" customWidth="1"/>
    <col min="10257" max="10496" width="9.81640625" style="375"/>
    <col min="10497" max="10497" width="10.453125" style="375" customWidth="1"/>
    <col min="10498" max="10498" width="0.90625" style="375" customWidth="1"/>
    <col min="10499" max="10509" width="11" style="375" customWidth="1"/>
    <col min="10510" max="10510" width="10.453125" style="375" customWidth="1"/>
    <col min="10511" max="10511" width="11.54296875" style="375" customWidth="1"/>
    <col min="10512" max="10512" width="11" style="375" customWidth="1"/>
    <col min="10513" max="10752" width="9.81640625" style="375"/>
    <col min="10753" max="10753" width="10.453125" style="375" customWidth="1"/>
    <col min="10754" max="10754" width="0.90625" style="375" customWidth="1"/>
    <col min="10755" max="10765" width="11" style="375" customWidth="1"/>
    <col min="10766" max="10766" width="10.453125" style="375" customWidth="1"/>
    <col min="10767" max="10767" width="11.54296875" style="375" customWidth="1"/>
    <col min="10768" max="10768" width="11" style="375" customWidth="1"/>
    <col min="10769" max="11008" width="9.81640625" style="375"/>
    <col min="11009" max="11009" width="10.453125" style="375" customWidth="1"/>
    <col min="11010" max="11010" width="0.90625" style="375" customWidth="1"/>
    <col min="11011" max="11021" width="11" style="375" customWidth="1"/>
    <col min="11022" max="11022" width="10.453125" style="375" customWidth="1"/>
    <col min="11023" max="11023" width="11.54296875" style="375" customWidth="1"/>
    <col min="11024" max="11024" width="11" style="375" customWidth="1"/>
    <col min="11025" max="11264" width="9.81640625" style="375"/>
    <col min="11265" max="11265" width="10.453125" style="375" customWidth="1"/>
    <col min="11266" max="11266" width="0.90625" style="375" customWidth="1"/>
    <col min="11267" max="11277" width="11" style="375" customWidth="1"/>
    <col min="11278" max="11278" width="10.453125" style="375" customWidth="1"/>
    <col min="11279" max="11279" width="11.54296875" style="375" customWidth="1"/>
    <col min="11280" max="11280" width="11" style="375" customWidth="1"/>
    <col min="11281" max="11520" width="9.81640625" style="375"/>
    <col min="11521" max="11521" width="10.453125" style="375" customWidth="1"/>
    <col min="11522" max="11522" width="0.90625" style="375" customWidth="1"/>
    <col min="11523" max="11533" width="11" style="375" customWidth="1"/>
    <col min="11534" max="11534" width="10.453125" style="375" customWidth="1"/>
    <col min="11535" max="11535" width="11.54296875" style="375" customWidth="1"/>
    <col min="11536" max="11536" width="11" style="375" customWidth="1"/>
    <col min="11537" max="11776" width="9.81640625" style="375"/>
    <col min="11777" max="11777" width="10.453125" style="375" customWidth="1"/>
    <col min="11778" max="11778" width="0.90625" style="375" customWidth="1"/>
    <col min="11779" max="11789" width="11" style="375" customWidth="1"/>
    <col min="11790" max="11790" width="10.453125" style="375" customWidth="1"/>
    <col min="11791" max="11791" width="11.54296875" style="375" customWidth="1"/>
    <col min="11792" max="11792" width="11" style="375" customWidth="1"/>
    <col min="11793" max="12032" width="9.81640625" style="375"/>
    <col min="12033" max="12033" width="10.453125" style="375" customWidth="1"/>
    <col min="12034" max="12034" width="0.90625" style="375" customWidth="1"/>
    <col min="12035" max="12045" width="11" style="375" customWidth="1"/>
    <col min="12046" max="12046" width="10.453125" style="375" customWidth="1"/>
    <col min="12047" max="12047" width="11.54296875" style="375" customWidth="1"/>
    <col min="12048" max="12048" width="11" style="375" customWidth="1"/>
    <col min="12049" max="12288" width="9.81640625" style="375"/>
    <col min="12289" max="12289" width="10.453125" style="375" customWidth="1"/>
    <col min="12290" max="12290" width="0.90625" style="375" customWidth="1"/>
    <col min="12291" max="12301" width="11" style="375" customWidth="1"/>
    <col min="12302" max="12302" width="10.453125" style="375" customWidth="1"/>
    <col min="12303" max="12303" width="11.54296875" style="375" customWidth="1"/>
    <col min="12304" max="12304" width="11" style="375" customWidth="1"/>
    <col min="12305" max="12544" width="9.81640625" style="375"/>
    <col min="12545" max="12545" width="10.453125" style="375" customWidth="1"/>
    <col min="12546" max="12546" width="0.90625" style="375" customWidth="1"/>
    <col min="12547" max="12557" width="11" style="375" customWidth="1"/>
    <col min="12558" max="12558" width="10.453125" style="375" customWidth="1"/>
    <col min="12559" max="12559" width="11.54296875" style="375" customWidth="1"/>
    <col min="12560" max="12560" width="11" style="375" customWidth="1"/>
    <col min="12561" max="12800" width="9.81640625" style="375"/>
    <col min="12801" max="12801" width="10.453125" style="375" customWidth="1"/>
    <col min="12802" max="12802" width="0.90625" style="375" customWidth="1"/>
    <col min="12803" max="12813" width="11" style="375" customWidth="1"/>
    <col min="12814" max="12814" width="10.453125" style="375" customWidth="1"/>
    <col min="12815" max="12815" width="11.54296875" style="375" customWidth="1"/>
    <col min="12816" max="12816" width="11" style="375" customWidth="1"/>
    <col min="12817" max="13056" width="9.81640625" style="375"/>
    <col min="13057" max="13057" width="10.453125" style="375" customWidth="1"/>
    <col min="13058" max="13058" width="0.90625" style="375" customWidth="1"/>
    <col min="13059" max="13069" width="11" style="375" customWidth="1"/>
    <col min="13070" max="13070" width="10.453125" style="375" customWidth="1"/>
    <col min="13071" max="13071" width="11.54296875" style="375" customWidth="1"/>
    <col min="13072" max="13072" width="11" style="375" customWidth="1"/>
    <col min="13073" max="13312" width="9.81640625" style="375"/>
    <col min="13313" max="13313" width="10.453125" style="375" customWidth="1"/>
    <col min="13314" max="13314" width="0.90625" style="375" customWidth="1"/>
    <col min="13315" max="13325" width="11" style="375" customWidth="1"/>
    <col min="13326" max="13326" width="10.453125" style="375" customWidth="1"/>
    <col min="13327" max="13327" width="11.54296875" style="375" customWidth="1"/>
    <col min="13328" max="13328" width="11" style="375" customWidth="1"/>
    <col min="13329" max="13568" width="9.81640625" style="375"/>
    <col min="13569" max="13569" width="10.453125" style="375" customWidth="1"/>
    <col min="13570" max="13570" width="0.90625" style="375" customWidth="1"/>
    <col min="13571" max="13581" width="11" style="375" customWidth="1"/>
    <col min="13582" max="13582" width="10.453125" style="375" customWidth="1"/>
    <col min="13583" max="13583" width="11.54296875" style="375" customWidth="1"/>
    <col min="13584" max="13584" width="11" style="375" customWidth="1"/>
    <col min="13585" max="13824" width="9.81640625" style="375"/>
    <col min="13825" max="13825" width="10.453125" style="375" customWidth="1"/>
    <col min="13826" max="13826" width="0.90625" style="375" customWidth="1"/>
    <col min="13827" max="13837" width="11" style="375" customWidth="1"/>
    <col min="13838" max="13838" width="10.453125" style="375" customWidth="1"/>
    <col min="13839" max="13839" width="11.54296875" style="375" customWidth="1"/>
    <col min="13840" max="13840" width="11" style="375" customWidth="1"/>
    <col min="13841" max="14080" width="9.81640625" style="375"/>
    <col min="14081" max="14081" width="10.453125" style="375" customWidth="1"/>
    <col min="14082" max="14082" width="0.90625" style="375" customWidth="1"/>
    <col min="14083" max="14093" width="11" style="375" customWidth="1"/>
    <col min="14094" max="14094" width="10.453125" style="375" customWidth="1"/>
    <col min="14095" max="14095" width="11.54296875" style="375" customWidth="1"/>
    <col min="14096" max="14096" width="11" style="375" customWidth="1"/>
    <col min="14097" max="14336" width="9.81640625" style="375"/>
    <col min="14337" max="14337" width="10.453125" style="375" customWidth="1"/>
    <col min="14338" max="14338" width="0.90625" style="375" customWidth="1"/>
    <col min="14339" max="14349" width="11" style="375" customWidth="1"/>
    <col min="14350" max="14350" width="10.453125" style="375" customWidth="1"/>
    <col min="14351" max="14351" width="11.54296875" style="375" customWidth="1"/>
    <col min="14352" max="14352" width="11" style="375" customWidth="1"/>
    <col min="14353" max="14592" width="9.81640625" style="375"/>
    <col min="14593" max="14593" width="10.453125" style="375" customWidth="1"/>
    <col min="14594" max="14594" width="0.90625" style="375" customWidth="1"/>
    <col min="14595" max="14605" width="11" style="375" customWidth="1"/>
    <col min="14606" max="14606" width="10.453125" style="375" customWidth="1"/>
    <col min="14607" max="14607" width="11.54296875" style="375" customWidth="1"/>
    <col min="14608" max="14608" width="11" style="375" customWidth="1"/>
    <col min="14609" max="14848" width="9.81640625" style="375"/>
    <col min="14849" max="14849" width="10.453125" style="375" customWidth="1"/>
    <col min="14850" max="14850" width="0.90625" style="375" customWidth="1"/>
    <col min="14851" max="14861" width="11" style="375" customWidth="1"/>
    <col min="14862" max="14862" width="10.453125" style="375" customWidth="1"/>
    <col min="14863" max="14863" width="11.54296875" style="375" customWidth="1"/>
    <col min="14864" max="14864" width="11" style="375" customWidth="1"/>
    <col min="14865" max="15104" width="9.81640625" style="375"/>
    <col min="15105" max="15105" width="10.453125" style="375" customWidth="1"/>
    <col min="15106" max="15106" width="0.90625" style="375" customWidth="1"/>
    <col min="15107" max="15117" width="11" style="375" customWidth="1"/>
    <col min="15118" max="15118" width="10.453125" style="375" customWidth="1"/>
    <col min="15119" max="15119" width="11.54296875" style="375" customWidth="1"/>
    <col min="15120" max="15120" width="11" style="375" customWidth="1"/>
    <col min="15121" max="15360" width="9.81640625" style="375"/>
    <col min="15361" max="15361" width="10.453125" style="375" customWidth="1"/>
    <col min="15362" max="15362" width="0.90625" style="375" customWidth="1"/>
    <col min="15363" max="15373" width="11" style="375" customWidth="1"/>
    <col min="15374" max="15374" width="10.453125" style="375" customWidth="1"/>
    <col min="15375" max="15375" width="11.54296875" style="375" customWidth="1"/>
    <col min="15376" max="15376" width="11" style="375" customWidth="1"/>
    <col min="15377" max="15616" width="9.81640625" style="375"/>
    <col min="15617" max="15617" width="10.453125" style="375" customWidth="1"/>
    <col min="15618" max="15618" width="0.90625" style="375" customWidth="1"/>
    <col min="15619" max="15629" width="11" style="375" customWidth="1"/>
    <col min="15630" max="15630" width="10.453125" style="375" customWidth="1"/>
    <col min="15631" max="15631" width="11.54296875" style="375" customWidth="1"/>
    <col min="15632" max="15632" width="11" style="375" customWidth="1"/>
    <col min="15633" max="15872" width="9.81640625" style="375"/>
    <col min="15873" max="15873" width="10.453125" style="375" customWidth="1"/>
    <col min="15874" max="15874" width="0.90625" style="375" customWidth="1"/>
    <col min="15875" max="15885" width="11" style="375" customWidth="1"/>
    <col min="15886" max="15886" width="10.453125" style="375" customWidth="1"/>
    <col min="15887" max="15887" width="11.54296875" style="375" customWidth="1"/>
    <col min="15888" max="15888" width="11" style="375" customWidth="1"/>
    <col min="15889" max="16128" width="9.81640625" style="375"/>
    <col min="16129" max="16129" width="10.453125" style="375" customWidth="1"/>
    <col min="16130" max="16130" width="0.90625" style="375" customWidth="1"/>
    <col min="16131" max="16141" width="11" style="375" customWidth="1"/>
    <col min="16142" max="16142" width="10.453125" style="375" customWidth="1"/>
    <col min="16143" max="16143" width="11.54296875" style="375" customWidth="1"/>
    <col min="16144" max="16144" width="11" style="375" customWidth="1"/>
    <col min="16145" max="16384" width="9.81640625" style="375"/>
  </cols>
  <sheetData>
    <row r="1" spans="1:16" ht="15" customHeight="1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</row>
    <row r="2" spans="1:16" ht="24" customHeight="1">
      <c r="A2" s="728" t="s">
        <v>337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  <c r="O2" s="728"/>
      <c r="P2" s="728"/>
    </row>
    <row r="3" spans="1:16" ht="15" customHeight="1">
      <c r="A3" s="376"/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</row>
    <row r="4" spans="1:16" ht="15" customHeight="1">
      <c r="A4" s="377" t="s">
        <v>338</v>
      </c>
      <c r="B4" s="377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  <c r="O4" s="376"/>
      <c r="P4" s="378" t="s">
        <v>311</v>
      </c>
    </row>
    <row r="5" spans="1:16" ht="22.5" customHeight="1">
      <c r="A5" s="379" t="s">
        <v>312</v>
      </c>
      <c r="B5" s="380"/>
      <c r="C5" s="381" t="s">
        <v>339</v>
      </c>
      <c r="D5" s="382" t="s">
        <v>340</v>
      </c>
      <c r="E5" s="383" t="s">
        <v>341</v>
      </c>
      <c r="F5" s="383" t="s">
        <v>342</v>
      </c>
      <c r="G5" s="383" t="s">
        <v>317</v>
      </c>
      <c r="H5" s="383" t="s">
        <v>318</v>
      </c>
      <c r="I5" s="383" t="s">
        <v>343</v>
      </c>
      <c r="J5" s="383" t="s">
        <v>344</v>
      </c>
      <c r="K5" s="383" t="s">
        <v>345</v>
      </c>
      <c r="L5" s="383" t="s">
        <v>346</v>
      </c>
      <c r="M5" s="383" t="s">
        <v>347</v>
      </c>
      <c r="N5" s="383" t="s">
        <v>348</v>
      </c>
      <c r="O5" s="384" t="s">
        <v>349</v>
      </c>
      <c r="P5" s="385" t="s">
        <v>23</v>
      </c>
    </row>
    <row r="6" spans="1:16" ht="22.5" customHeight="1">
      <c r="A6" s="386"/>
      <c r="B6" s="387"/>
      <c r="C6" s="388"/>
      <c r="D6" s="389"/>
      <c r="E6" s="390"/>
      <c r="F6" s="390"/>
      <c r="G6" s="390"/>
      <c r="H6" s="390"/>
      <c r="I6" s="390"/>
      <c r="J6" s="390"/>
      <c r="K6" s="390"/>
      <c r="L6" s="390"/>
      <c r="M6" s="390"/>
      <c r="N6" s="390"/>
      <c r="O6" s="389"/>
      <c r="P6" s="391"/>
    </row>
    <row r="7" spans="1:16" ht="11.25" customHeight="1">
      <c r="A7" s="376"/>
      <c r="B7" s="392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</row>
    <row r="8" spans="1:16" ht="18.75" customHeight="1">
      <c r="A8" s="394"/>
      <c r="B8" s="395"/>
      <c r="C8" s="396" t="s">
        <v>350</v>
      </c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</row>
    <row r="9" spans="1:16" ht="22.5" customHeight="1">
      <c r="A9" s="378" t="s">
        <v>351</v>
      </c>
      <c r="B9" s="398"/>
      <c r="C9" s="137">
        <v>880870</v>
      </c>
      <c r="D9" s="117">
        <v>27152</v>
      </c>
      <c r="E9" s="117">
        <v>18806</v>
      </c>
      <c r="F9" s="117">
        <v>55018</v>
      </c>
      <c r="G9" s="117">
        <v>93162</v>
      </c>
      <c r="H9" s="117">
        <v>34400</v>
      </c>
      <c r="I9" s="117">
        <v>29575</v>
      </c>
      <c r="J9" s="117">
        <v>23086</v>
      </c>
      <c r="K9" s="117">
        <v>33789</v>
      </c>
      <c r="L9" s="117">
        <v>7256</v>
      </c>
      <c r="M9" s="117">
        <v>137485</v>
      </c>
      <c r="N9" s="117" t="s">
        <v>86</v>
      </c>
      <c r="O9" s="117">
        <v>57191</v>
      </c>
      <c r="P9" s="117">
        <v>363950</v>
      </c>
    </row>
    <row r="10" spans="1:16" ht="22.5" customHeight="1">
      <c r="A10" s="378" t="s">
        <v>352</v>
      </c>
      <c r="B10" s="398"/>
      <c r="C10" s="137">
        <v>894827</v>
      </c>
      <c r="D10" s="117">
        <v>27378</v>
      </c>
      <c r="E10" s="117">
        <v>19119</v>
      </c>
      <c r="F10" s="117">
        <v>56225</v>
      </c>
      <c r="G10" s="117">
        <v>94244</v>
      </c>
      <c r="H10" s="117">
        <v>34638</v>
      </c>
      <c r="I10" s="117">
        <v>30252</v>
      </c>
      <c r="J10" s="117">
        <v>23339</v>
      </c>
      <c r="K10" s="117">
        <v>34028</v>
      </c>
      <c r="L10" s="117">
        <v>7373</v>
      </c>
      <c r="M10" s="117">
        <v>139352</v>
      </c>
      <c r="N10" s="117" t="s">
        <v>86</v>
      </c>
      <c r="O10" s="117">
        <v>48054</v>
      </c>
      <c r="P10" s="117">
        <v>380825</v>
      </c>
    </row>
    <row r="11" spans="1:16" ht="22.5" customHeight="1">
      <c r="A11" s="378" t="s">
        <v>353</v>
      </c>
      <c r="B11" s="399"/>
      <c r="C11" s="118">
        <v>903319</v>
      </c>
      <c r="D11" s="118">
        <v>27558</v>
      </c>
      <c r="E11" s="118">
        <v>19328</v>
      </c>
      <c r="F11" s="118">
        <v>56910</v>
      </c>
      <c r="G11" s="118">
        <v>95896</v>
      </c>
      <c r="H11" s="118">
        <v>34933</v>
      </c>
      <c r="I11" s="118">
        <v>29609</v>
      </c>
      <c r="J11" s="118">
        <v>23679</v>
      </c>
      <c r="K11" s="118">
        <v>34547</v>
      </c>
      <c r="L11" s="118">
        <v>7469</v>
      </c>
      <c r="M11" s="118">
        <v>137137</v>
      </c>
      <c r="N11" s="400" t="s">
        <v>86</v>
      </c>
      <c r="O11" s="118">
        <v>37781</v>
      </c>
      <c r="P11" s="118">
        <v>398472</v>
      </c>
    </row>
    <row r="12" spans="1:16" ht="22.5" customHeight="1">
      <c r="A12" s="378" t="s">
        <v>354</v>
      </c>
      <c r="B12" s="398"/>
      <c r="C12" s="118">
        <v>939177</v>
      </c>
      <c r="D12" s="118">
        <v>27089</v>
      </c>
      <c r="E12" s="118">
        <v>18758</v>
      </c>
      <c r="F12" s="118">
        <v>56654</v>
      </c>
      <c r="G12" s="118">
        <v>94795</v>
      </c>
      <c r="H12" s="118">
        <v>33258</v>
      </c>
      <c r="I12" s="118">
        <v>26339</v>
      </c>
      <c r="J12" s="118">
        <v>23157</v>
      </c>
      <c r="K12" s="118">
        <v>33012</v>
      </c>
      <c r="L12" s="118">
        <v>7316</v>
      </c>
      <c r="M12" s="118">
        <v>122841</v>
      </c>
      <c r="N12" s="400" t="s">
        <v>86</v>
      </c>
      <c r="O12" s="118">
        <v>37608</v>
      </c>
      <c r="P12" s="118">
        <v>458350</v>
      </c>
    </row>
    <row r="13" spans="1:16" ht="22.5" customHeight="1">
      <c r="A13" s="401" t="s">
        <v>355</v>
      </c>
      <c r="B13" s="399"/>
      <c r="C13" s="368">
        <v>962071</v>
      </c>
      <c r="D13" s="368">
        <v>30714</v>
      </c>
      <c r="E13" s="368">
        <v>27113</v>
      </c>
      <c r="F13" s="368">
        <v>63204</v>
      </c>
      <c r="G13" s="368">
        <v>99461</v>
      </c>
      <c r="H13" s="368">
        <v>36795</v>
      </c>
      <c r="I13" s="368">
        <v>29536</v>
      </c>
      <c r="J13" s="368">
        <v>26437</v>
      </c>
      <c r="K13" s="368">
        <v>36948</v>
      </c>
      <c r="L13" s="368">
        <v>7577</v>
      </c>
      <c r="M13" s="368">
        <v>153526</v>
      </c>
      <c r="N13" s="117" t="s">
        <v>86</v>
      </c>
      <c r="O13" s="368">
        <v>38756</v>
      </c>
      <c r="P13" s="368">
        <v>412004</v>
      </c>
    </row>
    <row r="14" spans="1:16" ht="12.75" customHeight="1">
      <c r="A14" s="378"/>
      <c r="B14" s="392"/>
      <c r="C14" s="402"/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</row>
    <row r="15" spans="1:16" ht="18.75" customHeight="1">
      <c r="A15" s="401"/>
      <c r="B15" s="395"/>
      <c r="C15" s="403" t="s">
        <v>356</v>
      </c>
      <c r="D15" s="404"/>
      <c r="E15" s="405"/>
      <c r="F15" s="405"/>
      <c r="G15" s="405"/>
      <c r="H15" s="406"/>
      <c r="I15" s="406"/>
      <c r="J15" s="405"/>
      <c r="K15" s="405"/>
      <c r="L15" s="405"/>
      <c r="M15" s="404"/>
      <c r="N15" s="405"/>
      <c r="O15" s="404"/>
      <c r="P15" s="404"/>
    </row>
    <row r="16" spans="1:16" ht="22.5" customHeight="1">
      <c r="A16" s="378" t="s">
        <v>351</v>
      </c>
      <c r="B16" s="398"/>
      <c r="C16" s="137">
        <v>234150</v>
      </c>
      <c r="D16" s="117">
        <v>3554</v>
      </c>
      <c r="E16" s="117">
        <v>5176</v>
      </c>
      <c r="F16" s="117">
        <v>12685</v>
      </c>
      <c r="G16" s="117">
        <v>19251</v>
      </c>
      <c r="H16" s="117">
        <v>13963</v>
      </c>
      <c r="I16" s="117">
        <v>13668</v>
      </c>
      <c r="J16" s="117">
        <v>5559</v>
      </c>
      <c r="K16" s="117">
        <v>13971</v>
      </c>
      <c r="L16" s="117">
        <v>3040</v>
      </c>
      <c r="M16" s="117">
        <v>63207</v>
      </c>
      <c r="N16" s="117" t="s">
        <v>86</v>
      </c>
      <c r="O16" s="117">
        <v>43960</v>
      </c>
      <c r="P16" s="117">
        <v>36116</v>
      </c>
    </row>
    <row r="17" spans="1:16" ht="22.5" customHeight="1">
      <c r="A17" s="378" t="s">
        <v>352</v>
      </c>
      <c r="B17" s="398"/>
      <c r="C17" s="137">
        <v>235401</v>
      </c>
      <c r="D17" s="117">
        <v>4079</v>
      </c>
      <c r="E17" s="117">
        <v>5952</v>
      </c>
      <c r="F17" s="117">
        <v>14766</v>
      </c>
      <c r="G17" s="117">
        <v>21470</v>
      </c>
      <c r="H17" s="117">
        <v>16248</v>
      </c>
      <c r="I17" s="117">
        <v>16302</v>
      </c>
      <c r="J17" s="117">
        <v>6797</v>
      </c>
      <c r="K17" s="117">
        <v>16438</v>
      </c>
      <c r="L17" s="117">
        <v>3252</v>
      </c>
      <c r="M17" s="117">
        <v>79471</v>
      </c>
      <c r="N17" s="117" t="s">
        <v>86</v>
      </c>
      <c r="O17" s="117">
        <v>23400</v>
      </c>
      <c r="P17" s="117">
        <v>27226</v>
      </c>
    </row>
    <row r="18" spans="1:16" ht="22.5" customHeight="1">
      <c r="A18" s="378" t="s">
        <v>353</v>
      </c>
      <c r="B18" s="399"/>
      <c r="C18" s="118">
        <v>239785</v>
      </c>
      <c r="D18" s="118">
        <v>3947</v>
      </c>
      <c r="E18" s="118">
        <v>6149</v>
      </c>
      <c r="F18" s="118">
        <v>14647</v>
      </c>
      <c r="G18" s="118">
        <v>23270</v>
      </c>
      <c r="H18" s="118">
        <v>16590</v>
      </c>
      <c r="I18" s="118">
        <v>17588</v>
      </c>
      <c r="J18" s="118">
        <v>7041</v>
      </c>
      <c r="K18" s="118">
        <v>16929</v>
      </c>
      <c r="L18" s="118">
        <v>3497</v>
      </c>
      <c r="M18" s="118">
        <v>84034</v>
      </c>
      <c r="N18" s="400" t="s">
        <v>86</v>
      </c>
      <c r="O18" s="118">
        <v>23150</v>
      </c>
      <c r="P18" s="118">
        <v>22943</v>
      </c>
    </row>
    <row r="19" spans="1:16" ht="22.5" customHeight="1">
      <c r="A19" s="378" t="s">
        <v>354</v>
      </c>
      <c r="B19" s="399"/>
      <c r="C19" s="118">
        <v>250140</v>
      </c>
      <c r="D19" s="118">
        <v>4016</v>
      </c>
      <c r="E19" s="118">
        <v>6154</v>
      </c>
      <c r="F19" s="118">
        <v>14846</v>
      </c>
      <c r="G19" s="118">
        <v>23717</v>
      </c>
      <c r="H19" s="118">
        <v>17929</v>
      </c>
      <c r="I19" s="118">
        <v>18729</v>
      </c>
      <c r="J19" s="118">
        <v>7165</v>
      </c>
      <c r="K19" s="118">
        <v>17330</v>
      </c>
      <c r="L19" s="118">
        <v>3580</v>
      </c>
      <c r="M19" s="118">
        <v>95006</v>
      </c>
      <c r="N19" s="400" t="s">
        <v>86</v>
      </c>
      <c r="O19" s="118">
        <v>22650</v>
      </c>
      <c r="P19" s="118">
        <v>19018</v>
      </c>
    </row>
    <row r="20" spans="1:16" ht="22.5" customHeight="1">
      <c r="A20" s="401" t="s">
        <v>355</v>
      </c>
      <c r="B20" s="399"/>
      <c r="C20" s="368">
        <v>252880</v>
      </c>
      <c r="D20" s="368">
        <v>4331</v>
      </c>
      <c r="E20" s="368">
        <v>6411</v>
      </c>
      <c r="F20" s="368">
        <v>14592</v>
      </c>
      <c r="G20" s="368">
        <v>23845</v>
      </c>
      <c r="H20" s="368">
        <v>19246</v>
      </c>
      <c r="I20" s="368">
        <v>21285</v>
      </c>
      <c r="J20" s="368">
        <v>7455</v>
      </c>
      <c r="K20" s="368">
        <v>17926</v>
      </c>
      <c r="L20" s="368">
        <v>3432</v>
      </c>
      <c r="M20" s="368">
        <v>88985</v>
      </c>
      <c r="N20" s="117" t="s">
        <v>86</v>
      </c>
      <c r="O20" s="368">
        <v>21200</v>
      </c>
      <c r="P20" s="368">
        <v>24172</v>
      </c>
    </row>
    <row r="21" spans="1:16" ht="9" customHeight="1">
      <c r="A21" s="407"/>
      <c r="B21" s="408"/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7"/>
      <c r="P21" s="407"/>
    </row>
    <row r="22" spans="1:16" ht="15" customHeight="1">
      <c r="A22" s="409" t="s">
        <v>357</v>
      </c>
      <c r="B22" s="409"/>
      <c r="C22" s="409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</row>
    <row r="23" spans="1:16" ht="15" customHeight="1">
      <c r="A23" s="376"/>
      <c r="B23" s="393"/>
      <c r="C23" s="393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</row>
    <row r="24" spans="1:16" ht="15" customHeight="1">
      <c r="A24" s="374"/>
      <c r="B24" s="374"/>
      <c r="C24" s="374"/>
      <c r="D24" s="374"/>
      <c r="E24" s="374"/>
      <c r="F24" s="374"/>
      <c r="G24" s="374"/>
      <c r="H24" s="374"/>
      <c r="I24" s="374"/>
      <c r="J24" s="374"/>
      <c r="K24" s="374"/>
      <c r="L24" s="374"/>
      <c r="M24" s="374"/>
      <c r="N24" s="374"/>
      <c r="O24" s="374"/>
      <c r="P24" s="374"/>
    </row>
    <row r="25" spans="1:16" ht="15" customHeight="1">
      <c r="A25" s="374"/>
      <c r="B25" s="374"/>
      <c r="C25" s="374"/>
      <c r="D25" s="374"/>
      <c r="E25" s="374"/>
      <c r="F25" s="374"/>
      <c r="G25" s="374"/>
      <c r="H25" s="374"/>
      <c r="I25" s="374"/>
      <c r="J25" s="374"/>
      <c r="K25" s="374"/>
      <c r="L25" s="374"/>
      <c r="M25" s="374"/>
      <c r="N25" s="374"/>
      <c r="O25" s="374"/>
      <c r="P25" s="374"/>
    </row>
    <row r="26" spans="1:16">
      <c r="A26" s="374"/>
      <c r="B26" s="374"/>
      <c r="C26" s="374"/>
      <c r="D26" s="374"/>
      <c r="E26" s="374"/>
      <c r="F26" s="374"/>
      <c r="G26" s="374"/>
      <c r="H26" s="374"/>
      <c r="I26" s="374"/>
      <c r="J26" s="374"/>
      <c r="K26" s="374"/>
      <c r="L26" s="374"/>
      <c r="M26" s="374"/>
      <c r="N26" s="374"/>
      <c r="O26" s="374"/>
      <c r="P26" s="374"/>
    </row>
    <row r="27" spans="1:16">
      <c r="A27" s="374"/>
      <c r="B27" s="374"/>
      <c r="C27" s="374"/>
      <c r="D27" s="374"/>
      <c r="E27" s="374"/>
      <c r="F27" s="374"/>
      <c r="G27" s="374"/>
      <c r="H27" s="374"/>
      <c r="I27" s="374"/>
      <c r="J27" s="374"/>
      <c r="K27" s="374"/>
      <c r="L27" s="374"/>
      <c r="M27" s="374"/>
      <c r="N27" s="374"/>
      <c r="O27" s="374"/>
      <c r="P27" s="374"/>
    </row>
    <row r="28" spans="1:16">
      <c r="A28" s="374"/>
      <c r="B28" s="374"/>
      <c r="C28" s="374"/>
      <c r="D28" s="374"/>
      <c r="E28" s="374"/>
      <c r="F28" s="374"/>
      <c r="G28" s="374"/>
      <c r="H28" s="374"/>
      <c r="I28" s="374"/>
      <c r="J28" s="374"/>
      <c r="K28" s="374"/>
      <c r="L28" s="374"/>
      <c r="M28" s="374"/>
      <c r="N28" s="374"/>
      <c r="O28" s="374"/>
      <c r="P28" s="374"/>
    </row>
    <row r="29" spans="1:16">
      <c r="A29" s="374"/>
      <c r="B29" s="374"/>
      <c r="C29" s="374"/>
      <c r="D29" s="374"/>
      <c r="E29" s="374"/>
      <c r="F29" s="374"/>
      <c r="G29" s="374"/>
      <c r="H29" s="374"/>
      <c r="I29" s="374"/>
      <c r="J29" s="374"/>
      <c r="K29" s="374"/>
      <c r="L29" s="374"/>
      <c r="M29" s="374"/>
      <c r="N29" s="374"/>
      <c r="O29" s="374"/>
      <c r="P29" s="374"/>
    </row>
  </sheetData>
  <mergeCells count="17">
    <mergeCell ref="A22:C22"/>
    <mergeCell ref="K5:K6"/>
    <mergeCell ref="L5:L6"/>
    <mergeCell ref="M5:M6"/>
    <mergeCell ref="N5:N6"/>
    <mergeCell ref="O5:O6"/>
    <mergeCell ref="P5:P6"/>
    <mergeCell ref="A2:P2"/>
    <mergeCell ref="A5:A6"/>
    <mergeCell ref="C5:C6"/>
    <mergeCell ref="D5:D6"/>
    <mergeCell ref="E5:E6"/>
    <mergeCell ref="F5:F6"/>
    <mergeCell ref="G5:G6"/>
    <mergeCell ref="H5:H6"/>
    <mergeCell ref="I5:I6"/>
    <mergeCell ref="J5:J6"/>
  </mergeCells>
  <phoneticPr fontId="3"/>
  <pageMargins left="0.16" right="0" top="0.98425196850393704" bottom="0.98425196850393704" header="0.51181102362204722" footer="0.51181102362204722"/>
  <pageSetup paperSize="9"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FC24B-130A-48CC-8AAF-866CEF7D65F8}">
  <dimension ref="A1:I16"/>
  <sheetViews>
    <sheetView zoomScaleNormal="100" workbookViewId="0">
      <selection sqref="A1:I1"/>
    </sheetView>
  </sheetViews>
  <sheetFormatPr defaultColWidth="9" defaultRowHeight="13"/>
  <cols>
    <col min="1" max="1" width="9" style="410"/>
    <col min="2" max="9" width="9.08984375" style="410" customWidth="1"/>
    <col min="10" max="257" width="9" style="410"/>
    <col min="258" max="265" width="9.08984375" style="410" customWidth="1"/>
    <col min="266" max="513" width="9" style="410"/>
    <col min="514" max="521" width="9.08984375" style="410" customWidth="1"/>
    <col min="522" max="769" width="9" style="410"/>
    <col min="770" max="777" width="9.08984375" style="410" customWidth="1"/>
    <col min="778" max="1025" width="9" style="410"/>
    <col min="1026" max="1033" width="9.08984375" style="410" customWidth="1"/>
    <col min="1034" max="1281" width="9" style="410"/>
    <col min="1282" max="1289" width="9.08984375" style="410" customWidth="1"/>
    <col min="1290" max="1537" width="9" style="410"/>
    <col min="1538" max="1545" width="9.08984375" style="410" customWidth="1"/>
    <col min="1546" max="1793" width="9" style="410"/>
    <col min="1794" max="1801" width="9.08984375" style="410" customWidth="1"/>
    <col min="1802" max="2049" width="9" style="410"/>
    <col min="2050" max="2057" width="9.08984375" style="410" customWidth="1"/>
    <col min="2058" max="2305" width="9" style="410"/>
    <col min="2306" max="2313" width="9.08984375" style="410" customWidth="1"/>
    <col min="2314" max="2561" width="9" style="410"/>
    <col min="2562" max="2569" width="9.08984375" style="410" customWidth="1"/>
    <col min="2570" max="2817" width="9" style="410"/>
    <col min="2818" max="2825" width="9.08984375" style="410" customWidth="1"/>
    <col min="2826" max="3073" width="9" style="410"/>
    <col min="3074" max="3081" width="9.08984375" style="410" customWidth="1"/>
    <col min="3082" max="3329" width="9" style="410"/>
    <col min="3330" max="3337" width="9.08984375" style="410" customWidth="1"/>
    <col min="3338" max="3585" width="9" style="410"/>
    <col min="3586" max="3593" width="9.08984375" style="410" customWidth="1"/>
    <col min="3594" max="3841" width="9" style="410"/>
    <col min="3842" max="3849" width="9.08984375" style="410" customWidth="1"/>
    <col min="3850" max="4097" width="9" style="410"/>
    <col min="4098" max="4105" width="9.08984375" style="410" customWidth="1"/>
    <col min="4106" max="4353" width="9" style="410"/>
    <col min="4354" max="4361" width="9.08984375" style="410" customWidth="1"/>
    <col min="4362" max="4609" width="9" style="410"/>
    <col min="4610" max="4617" width="9.08984375" style="410" customWidth="1"/>
    <col min="4618" max="4865" width="9" style="410"/>
    <col min="4866" max="4873" width="9.08984375" style="410" customWidth="1"/>
    <col min="4874" max="5121" width="9" style="410"/>
    <col min="5122" max="5129" width="9.08984375" style="410" customWidth="1"/>
    <col min="5130" max="5377" width="9" style="410"/>
    <col min="5378" max="5385" width="9.08984375" style="410" customWidth="1"/>
    <col min="5386" max="5633" width="9" style="410"/>
    <col min="5634" max="5641" width="9.08984375" style="410" customWidth="1"/>
    <col min="5642" max="5889" width="9" style="410"/>
    <col min="5890" max="5897" width="9.08984375" style="410" customWidth="1"/>
    <col min="5898" max="6145" width="9" style="410"/>
    <col min="6146" max="6153" width="9.08984375" style="410" customWidth="1"/>
    <col min="6154" max="6401" width="9" style="410"/>
    <col min="6402" max="6409" width="9.08984375" style="410" customWidth="1"/>
    <col min="6410" max="6657" width="9" style="410"/>
    <col min="6658" max="6665" width="9.08984375" style="410" customWidth="1"/>
    <col min="6666" max="6913" width="9" style="410"/>
    <col min="6914" max="6921" width="9.08984375" style="410" customWidth="1"/>
    <col min="6922" max="7169" width="9" style="410"/>
    <col min="7170" max="7177" width="9.08984375" style="410" customWidth="1"/>
    <col min="7178" max="7425" width="9" style="410"/>
    <col min="7426" max="7433" width="9.08984375" style="410" customWidth="1"/>
    <col min="7434" max="7681" width="9" style="410"/>
    <col min="7682" max="7689" width="9.08984375" style="410" customWidth="1"/>
    <col min="7690" max="7937" width="9" style="410"/>
    <col min="7938" max="7945" width="9.08984375" style="410" customWidth="1"/>
    <col min="7946" max="8193" width="9" style="410"/>
    <col min="8194" max="8201" width="9.08984375" style="410" customWidth="1"/>
    <col min="8202" max="8449" width="9" style="410"/>
    <col min="8450" max="8457" width="9.08984375" style="410" customWidth="1"/>
    <col min="8458" max="8705" width="9" style="410"/>
    <col min="8706" max="8713" width="9.08984375" style="410" customWidth="1"/>
    <col min="8714" max="8961" width="9" style="410"/>
    <col min="8962" max="8969" width="9.08984375" style="410" customWidth="1"/>
    <col min="8970" max="9217" width="9" style="410"/>
    <col min="9218" max="9225" width="9.08984375" style="410" customWidth="1"/>
    <col min="9226" max="9473" width="9" style="410"/>
    <col min="9474" max="9481" width="9.08984375" style="410" customWidth="1"/>
    <col min="9482" max="9729" width="9" style="410"/>
    <col min="9730" max="9737" width="9.08984375" style="410" customWidth="1"/>
    <col min="9738" max="9985" width="9" style="410"/>
    <col min="9986" max="9993" width="9.08984375" style="410" customWidth="1"/>
    <col min="9994" max="10241" width="9" style="410"/>
    <col min="10242" max="10249" width="9.08984375" style="410" customWidth="1"/>
    <col min="10250" max="10497" width="9" style="410"/>
    <col min="10498" max="10505" width="9.08984375" style="410" customWidth="1"/>
    <col min="10506" max="10753" width="9" style="410"/>
    <col min="10754" max="10761" width="9.08984375" style="410" customWidth="1"/>
    <col min="10762" max="11009" width="9" style="410"/>
    <col min="11010" max="11017" width="9.08984375" style="410" customWidth="1"/>
    <col min="11018" max="11265" width="9" style="410"/>
    <col min="11266" max="11273" width="9.08984375" style="410" customWidth="1"/>
    <col min="11274" max="11521" width="9" style="410"/>
    <col min="11522" max="11529" width="9.08984375" style="410" customWidth="1"/>
    <col min="11530" max="11777" width="9" style="410"/>
    <col min="11778" max="11785" width="9.08984375" style="410" customWidth="1"/>
    <col min="11786" max="12033" width="9" style="410"/>
    <col min="12034" max="12041" width="9.08984375" style="410" customWidth="1"/>
    <col min="12042" max="12289" width="9" style="410"/>
    <col min="12290" max="12297" width="9.08984375" style="410" customWidth="1"/>
    <col min="12298" max="12545" width="9" style="410"/>
    <col min="12546" max="12553" width="9.08984375" style="410" customWidth="1"/>
    <col min="12554" max="12801" width="9" style="410"/>
    <col min="12802" max="12809" width="9.08984375" style="410" customWidth="1"/>
    <col min="12810" max="13057" width="9" style="410"/>
    <col min="13058" max="13065" width="9.08984375" style="410" customWidth="1"/>
    <col min="13066" max="13313" width="9" style="410"/>
    <col min="13314" max="13321" width="9.08984375" style="410" customWidth="1"/>
    <col min="13322" max="13569" width="9" style="410"/>
    <col min="13570" max="13577" width="9.08984375" style="410" customWidth="1"/>
    <col min="13578" max="13825" width="9" style="410"/>
    <col min="13826" max="13833" width="9.08984375" style="410" customWidth="1"/>
    <col min="13834" max="14081" width="9" style="410"/>
    <col min="14082" max="14089" width="9.08984375" style="410" customWidth="1"/>
    <col min="14090" max="14337" width="9" style="410"/>
    <col min="14338" max="14345" width="9.08984375" style="410" customWidth="1"/>
    <col min="14346" max="14593" width="9" style="410"/>
    <col min="14594" max="14601" width="9.08984375" style="410" customWidth="1"/>
    <col min="14602" max="14849" width="9" style="410"/>
    <col min="14850" max="14857" width="9.08984375" style="410" customWidth="1"/>
    <col min="14858" max="15105" width="9" style="410"/>
    <col min="15106" max="15113" width="9.08984375" style="410" customWidth="1"/>
    <col min="15114" max="15361" width="9" style="410"/>
    <col min="15362" max="15369" width="9.08984375" style="410" customWidth="1"/>
    <col min="15370" max="15617" width="9" style="410"/>
    <col min="15618" max="15625" width="9.08984375" style="410" customWidth="1"/>
    <col min="15626" max="15873" width="9" style="410"/>
    <col min="15874" max="15881" width="9.08984375" style="410" customWidth="1"/>
    <col min="15882" max="16129" width="9" style="410"/>
    <col min="16130" max="16137" width="9.08984375" style="410" customWidth="1"/>
    <col min="16138" max="16384" width="9" style="410"/>
  </cols>
  <sheetData>
    <row r="1" spans="1:9" ht="24" customHeight="1">
      <c r="A1" s="722" t="s">
        <v>358</v>
      </c>
      <c r="B1" s="722"/>
      <c r="C1" s="722"/>
      <c r="D1" s="722"/>
      <c r="E1" s="722"/>
      <c r="F1" s="722"/>
      <c r="G1" s="722"/>
      <c r="H1" s="722"/>
      <c r="I1" s="722"/>
    </row>
    <row r="2" spans="1:9" ht="15" customHeight="1"/>
    <row r="3" spans="1:9" ht="15" customHeight="1">
      <c r="A3" s="60"/>
      <c r="B3" s="60"/>
      <c r="C3" s="60"/>
      <c r="D3" s="60"/>
      <c r="E3" s="60"/>
      <c r="F3" s="60"/>
      <c r="G3" s="60"/>
      <c r="H3" s="104" t="s">
        <v>359</v>
      </c>
      <c r="I3" s="104"/>
    </row>
    <row r="4" spans="1:9" ht="15" customHeight="1">
      <c r="A4" s="411" t="s">
        <v>360</v>
      </c>
      <c r="B4" s="411" t="s">
        <v>361</v>
      </c>
      <c r="C4" s="412" t="s">
        <v>362</v>
      </c>
      <c r="D4" s="412" t="s">
        <v>363</v>
      </c>
      <c r="E4" s="412" t="s">
        <v>364</v>
      </c>
      <c r="F4" s="412" t="s">
        <v>365</v>
      </c>
      <c r="G4" s="412" t="s">
        <v>366</v>
      </c>
      <c r="H4" s="412" t="s">
        <v>367</v>
      </c>
      <c r="I4" s="413" t="s">
        <v>368</v>
      </c>
    </row>
    <row r="5" spans="1:9" ht="9" customHeight="1">
      <c r="A5" s="78"/>
      <c r="B5" s="60"/>
      <c r="C5" s="60"/>
      <c r="D5" s="60"/>
      <c r="E5" s="60"/>
      <c r="F5" s="60"/>
      <c r="G5" s="60"/>
      <c r="H5" s="60"/>
      <c r="I5" s="60"/>
    </row>
    <row r="6" spans="1:9" ht="15" customHeight="1">
      <c r="A6" s="206" t="s">
        <v>369</v>
      </c>
      <c r="B6" s="137">
        <v>109119</v>
      </c>
      <c r="C6" s="137">
        <v>19835</v>
      </c>
      <c r="D6" s="137">
        <v>41113</v>
      </c>
      <c r="E6" s="137">
        <v>13280</v>
      </c>
      <c r="F6" s="137">
        <v>206</v>
      </c>
      <c r="G6" s="137">
        <v>12173</v>
      </c>
      <c r="H6" s="137">
        <v>12521</v>
      </c>
      <c r="I6" s="137">
        <v>9991</v>
      </c>
    </row>
    <row r="7" spans="1:9" ht="15" customHeight="1">
      <c r="A7" s="206" t="s">
        <v>370</v>
      </c>
      <c r="B7" s="118">
        <v>111815</v>
      </c>
      <c r="C7" s="118">
        <v>19906</v>
      </c>
      <c r="D7" s="118">
        <v>43916</v>
      </c>
      <c r="E7" s="118">
        <v>13534</v>
      </c>
      <c r="F7" s="118">
        <v>201</v>
      </c>
      <c r="G7" s="118">
        <v>12173</v>
      </c>
      <c r="H7" s="118">
        <v>12626</v>
      </c>
      <c r="I7" s="118">
        <v>9459</v>
      </c>
    </row>
    <row r="8" spans="1:9" ht="15" customHeight="1">
      <c r="A8" s="320" t="s">
        <v>371</v>
      </c>
      <c r="B8" s="126">
        <f>SUM(C8:I8)</f>
        <v>116934</v>
      </c>
      <c r="C8" s="368">
        <v>19957</v>
      </c>
      <c r="D8" s="368">
        <v>48597</v>
      </c>
      <c r="E8" s="368">
        <v>13974</v>
      </c>
      <c r="F8" s="368">
        <v>206</v>
      </c>
      <c r="G8" s="368">
        <v>9449</v>
      </c>
      <c r="H8" s="368">
        <v>12725</v>
      </c>
      <c r="I8" s="368">
        <v>12026</v>
      </c>
    </row>
    <row r="9" spans="1:9" ht="9" customHeight="1">
      <c r="A9" s="139"/>
      <c r="B9" s="99"/>
      <c r="C9" s="99"/>
      <c r="D9" s="99"/>
      <c r="E9" s="99"/>
      <c r="F9" s="99"/>
      <c r="G9" s="99"/>
      <c r="H9" s="99"/>
      <c r="I9" s="99"/>
    </row>
    <row r="10" spans="1:9" ht="15" customHeight="1">
      <c r="A10" s="60" t="s">
        <v>372</v>
      </c>
      <c r="B10" s="60"/>
      <c r="C10" s="60"/>
      <c r="D10" s="60"/>
      <c r="E10" s="60"/>
      <c r="F10" s="60"/>
      <c r="G10" s="60"/>
      <c r="H10" s="60"/>
      <c r="I10" s="60"/>
    </row>
    <row r="11" spans="1:9" ht="15" customHeight="1">
      <c r="A11" s="60"/>
      <c r="B11" s="60"/>
      <c r="C11" s="60"/>
      <c r="D11" s="60"/>
      <c r="E11" s="60"/>
      <c r="F11" s="60"/>
      <c r="G11" s="60"/>
      <c r="H11" s="60"/>
      <c r="I11" s="60"/>
    </row>
    <row r="12" spans="1:9" ht="15" customHeight="1">
      <c r="A12" s="60"/>
      <c r="B12" s="60"/>
      <c r="C12" s="60"/>
      <c r="D12" s="60"/>
      <c r="E12" s="60"/>
      <c r="F12" s="60"/>
      <c r="G12" s="60"/>
      <c r="H12" s="60"/>
      <c r="I12" s="60"/>
    </row>
    <row r="13" spans="1:9" ht="15" customHeight="1">
      <c r="A13" s="60"/>
      <c r="B13" s="60"/>
      <c r="C13" s="60"/>
      <c r="D13" s="60"/>
      <c r="E13" s="60"/>
      <c r="F13" s="60"/>
      <c r="G13" s="60"/>
      <c r="H13" s="60"/>
      <c r="I13" s="60"/>
    </row>
    <row r="14" spans="1:9" ht="15" customHeight="1"/>
    <row r="15" spans="1:9" ht="15" customHeight="1"/>
    <row r="16" spans="1:9" ht="15" customHeight="1"/>
  </sheetData>
  <mergeCells count="2">
    <mergeCell ref="A1:I1"/>
    <mergeCell ref="H3:I3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7AB49-DF64-406D-BD65-832599B62A26}">
  <dimension ref="A1:N32"/>
  <sheetViews>
    <sheetView zoomScaleNormal="100" workbookViewId="0">
      <selection sqref="A1:N1"/>
    </sheetView>
  </sheetViews>
  <sheetFormatPr defaultColWidth="8.6328125" defaultRowHeight="15" customHeight="1"/>
  <cols>
    <col min="1" max="1" width="10.36328125" style="59" customWidth="1"/>
    <col min="2" max="14" width="9.08984375" style="59" customWidth="1"/>
    <col min="15" max="15" width="7.6328125" style="59" customWidth="1"/>
    <col min="16" max="256" width="8.6328125" style="59"/>
    <col min="257" max="257" width="10.36328125" style="59" customWidth="1"/>
    <col min="258" max="270" width="9.08984375" style="59" customWidth="1"/>
    <col min="271" max="271" width="7.6328125" style="59" customWidth="1"/>
    <col min="272" max="512" width="8.6328125" style="59"/>
    <col min="513" max="513" width="10.36328125" style="59" customWidth="1"/>
    <col min="514" max="526" width="9.08984375" style="59" customWidth="1"/>
    <col min="527" max="527" width="7.6328125" style="59" customWidth="1"/>
    <col min="528" max="768" width="8.6328125" style="59"/>
    <col min="769" max="769" width="10.36328125" style="59" customWidth="1"/>
    <col min="770" max="782" width="9.08984375" style="59" customWidth="1"/>
    <col min="783" max="783" width="7.6328125" style="59" customWidth="1"/>
    <col min="784" max="1024" width="8.6328125" style="59"/>
    <col min="1025" max="1025" width="10.36328125" style="59" customWidth="1"/>
    <col min="1026" max="1038" width="9.08984375" style="59" customWidth="1"/>
    <col min="1039" max="1039" width="7.6328125" style="59" customWidth="1"/>
    <col min="1040" max="1280" width="8.6328125" style="59"/>
    <col min="1281" max="1281" width="10.36328125" style="59" customWidth="1"/>
    <col min="1282" max="1294" width="9.08984375" style="59" customWidth="1"/>
    <col min="1295" max="1295" width="7.6328125" style="59" customWidth="1"/>
    <col min="1296" max="1536" width="8.6328125" style="59"/>
    <col min="1537" max="1537" width="10.36328125" style="59" customWidth="1"/>
    <col min="1538" max="1550" width="9.08984375" style="59" customWidth="1"/>
    <col min="1551" max="1551" width="7.6328125" style="59" customWidth="1"/>
    <col min="1552" max="1792" width="8.6328125" style="59"/>
    <col min="1793" max="1793" width="10.36328125" style="59" customWidth="1"/>
    <col min="1794" max="1806" width="9.08984375" style="59" customWidth="1"/>
    <col min="1807" max="1807" width="7.6328125" style="59" customWidth="1"/>
    <col min="1808" max="2048" width="8.6328125" style="59"/>
    <col min="2049" max="2049" width="10.36328125" style="59" customWidth="1"/>
    <col min="2050" max="2062" width="9.08984375" style="59" customWidth="1"/>
    <col min="2063" max="2063" width="7.6328125" style="59" customWidth="1"/>
    <col min="2064" max="2304" width="8.6328125" style="59"/>
    <col min="2305" max="2305" width="10.36328125" style="59" customWidth="1"/>
    <col min="2306" max="2318" width="9.08984375" style="59" customWidth="1"/>
    <col min="2319" max="2319" width="7.6328125" style="59" customWidth="1"/>
    <col min="2320" max="2560" width="8.6328125" style="59"/>
    <col min="2561" max="2561" width="10.36328125" style="59" customWidth="1"/>
    <col min="2562" max="2574" width="9.08984375" style="59" customWidth="1"/>
    <col min="2575" max="2575" width="7.6328125" style="59" customWidth="1"/>
    <col min="2576" max="2816" width="8.6328125" style="59"/>
    <col min="2817" max="2817" width="10.36328125" style="59" customWidth="1"/>
    <col min="2818" max="2830" width="9.08984375" style="59" customWidth="1"/>
    <col min="2831" max="2831" width="7.6328125" style="59" customWidth="1"/>
    <col min="2832" max="3072" width="8.6328125" style="59"/>
    <col min="3073" max="3073" width="10.36328125" style="59" customWidth="1"/>
    <col min="3074" max="3086" width="9.08984375" style="59" customWidth="1"/>
    <col min="3087" max="3087" width="7.6328125" style="59" customWidth="1"/>
    <col min="3088" max="3328" width="8.6328125" style="59"/>
    <col min="3329" max="3329" width="10.36328125" style="59" customWidth="1"/>
    <col min="3330" max="3342" width="9.08984375" style="59" customWidth="1"/>
    <col min="3343" max="3343" width="7.6328125" style="59" customWidth="1"/>
    <col min="3344" max="3584" width="8.6328125" style="59"/>
    <col min="3585" max="3585" width="10.36328125" style="59" customWidth="1"/>
    <col min="3586" max="3598" width="9.08984375" style="59" customWidth="1"/>
    <col min="3599" max="3599" width="7.6328125" style="59" customWidth="1"/>
    <col min="3600" max="3840" width="8.6328125" style="59"/>
    <col min="3841" max="3841" width="10.36328125" style="59" customWidth="1"/>
    <col min="3842" max="3854" width="9.08984375" style="59" customWidth="1"/>
    <col min="3855" max="3855" width="7.6328125" style="59" customWidth="1"/>
    <col min="3856" max="4096" width="8.6328125" style="59"/>
    <col min="4097" max="4097" width="10.36328125" style="59" customWidth="1"/>
    <col min="4098" max="4110" width="9.08984375" style="59" customWidth="1"/>
    <col min="4111" max="4111" width="7.6328125" style="59" customWidth="1"/>
    <col min="4112" max="4352" width="8.6328125" style="59"/>
    <col min="4353" max="4353" width="10.36328125" style="59" customWidth="1"/>
    <col min="4354" max="4366" width="9.08984375" style="59" customWidth="1"/>
    <col min="4367" max="4367" width="7.6328125" style="59" customWidth="1"/>
    <col min="4368" max="4608" width="8.6328125" style="59"/>
    <col min="4609" max="4609" width="10.36328125" style="59" customWidth="1"/>
    <col min="4610" max="4622" width="9.08984375" style="59" customWidth="1"/>
    <col min="4623" max="4623" width="7.6328125" style="59" customWidth="1"/>
    <col min="4624" max="4864" width="8.6328125" style="59"/>
    <col min="4865" max="4865" width="10.36328125" style="59" customWidth="1"/>
    <col min="4866" max="4878" width="9.08984375" style="59" customWidth="1"/>
    <col min="4879" max="4879" width="7.6328125" style="59" customWidth="1"/>
    <col min="4880" max="5120" width="8.6328125" style="59"/>
    <col min="5121" max="5121" width="10.36328125" style="59" customWidth="1"/>
    <col min="5122" max="5134" width="9.08984375" style="59" customWidth="1"/>
    <col min="5135" max="5135" width="7.6328125" style="59" customWidth="1"/>
    <col min="5136" max="5376" width="8.6328125" style="59"/>
    <col min="5377" max="5377" width="10.36328125" style="59" customWidth="1"/>
    <col min="5378" max="5390" width="9.08984375" style="59" customWidth="1"/>
    <col min="5391" max="5391" width="7.6328125" style="59" customWidth="1"/>
    <col min="5392" max="5632" width="8.6328125" style="59"/>
    <col min="5633" max="5633" width="10.36328125" style="59" customWidth="1"/>
    <col min="5634" max="5646" width="9.08984375" style="59" customWidth="1"/>
    <col min="5647" max="5647" width="7.6328125" style="59" customWidth="1"/>
    <col min="5648" max="5888" width="8.6328125" style="59"/>
    <col min="5889" max="5889" width="10.36328125" style="59" customWidth="1"/>
    <col min="5890" max="5902" width="9.08984375" style="59" customWidth="1"/>
    <col min="5903" max="5903" width="7.6328125" style="59" customWidth="1"/>
    <col min="5904" max="6144" width="8.6328125" style="59"/>
    <col min="6145" max="6145" width="10.36328125" style="59" customWidth="1"/>
    <col min="6146" max="6158" width="9.08984375" style="59" customWidth="1"/>
    <col min="6159" max="6159" width="7.6328125" style="59" customWidth="1"/>
    <col min="6160" max="6400" width="8.6328125" style="59"/>
    <col min="6401" max="6401" width="10.36328125" style="59" customWidth="1"/>
    <col min="6402" max="6414" width="9.08984375" style="59" customWidth="1"/>
    <col min="6415" max="6415" width="7.6328125" style="59" customWidth="1"/>
    <col min="6416" max="6656" width="8.6328125" style="59"/>
    <col min="6657" max="6657" width="10.36328125" style="59" customWidth="1"/>
    <col min="6658" max="6670" width="9.08984375" style="59" customWidth="1"/>
    <col min="6671" max="6671" width="7.6328125" style="59" customWidth="1"/>
    <col min="6672" max="6912" width="8.6328125" style="59"/>
    <col min="6913" max="6913" width="10.36328125" style="59" customWidth="1"/>
    <col min="6914" max="6926" width="9.08984375" style="59" customWidth="1"/>
    <col min="6927" max="6927" width="7.6328125" style="59" customWidth="1"/>
    <col min="6928" max="7168" width="8.6328125" style="59"/>
    <col min="7169" max="7169" width="10.36328125" style="59" customWidth="1"/>
    <col min="7170" max="7182" width="9.08984375" style="59" customWidth="1"/>
    <col min="7183" max="7183" width="7.6328125" style="59" customWidth="1"/>
    <col min="7184" max="7424" width="8.6328125" style="59"/>
    <col min="7425" max="7425" width="10.36328125" style="59" customWidth="1"/>
    <col min="7426" max="7438" width="9.08984375" style="59" customWidth="1"/>
    <col min="7439" max="7439" width="7.6328125" style="59" customWidth="1"/>
    <col min="7440" max="7680" width="8.6328125" style="59"/>
    <col min="7681" max="7681" width="10.36328125" style="59" customWidth="1"/>
    <col min="7682" max="7694" width="9.08984375" style="59" customWidth="1"/>
    <col min="7695" max="7695" width="7.6328125" style="59" customWidth="1"/>
    <col min="7696" max="7936" width="8.6328125" style="59"/>
    <col min="7937" max="7937" width="10.36328125" style="59" customWidth="1"/>
    <col min="7938" max="7950" width="9.08984375" style="59" customWidth="1"/>
    <col min="7951" max="7951" width="7.6328125" style="59" customWidth="1"/>
    <col min="7952" max="8192" width="8.6328125" style="59"/>
    <col min="8193" max="8193" width="10.36328125" style="59" customWidth="1"/>
    <col min="8194" max="8206" width="9.08984375" style="59" customWidth="1"/>
    <col min="8207" max="8207" width="7.6328125" style="59" customWidth="1"/>
    <col min="8208" max="8448" width="8.6328125" style="59"/>
    <col min="8449" max="8449" width="10.36328125" style="59" customWidth="1"/>
    <col min="8450" max="8462" width="9.08984375" style="59" customWidth="1"/>
    <col min="8463" max="8463" width="7.6328125" style="59" customWidth="1"/>
    <col min="8464" max="8704" width="8.6328125" style="59"/>
    <col min="8705" max="8705" width="10.36328125" style="59" customWidth="1"/>
    <col min="8706" max="8718" width="9.08984375" style="59" customWidth="1"/>
    <col min="8719" max="8719" width="7.6328125" style="59" customWidth="1"/>
    <col min="8720" max="8960" width="8.6328125" style="59"/>
    <col min="8961" max="8961" width="10.36328125" style="59" customWidth="1"/>
    <col min="8962" max="8974" width="9.08984375" style="59" customWidth="1"/>
    <col min="8975" max="8975" width="7.6328125" style="59" customWidth="1"/>
    <col min="8976" max="9216" width="8.6328125" style="59"/>
    <col min="9217" max="9217" width="10.36328125" style="59" customWidth="1"/>
    <col min="9218" max="9230" width="9.08984375" style="59" customWidth="1"/>
    <col min="9231" max="9231" width="7.6328125" style="59" customWidth="1"/>
    <col min="9232" max="9472" width="8.6328125" style="59"/>
    <col min="9473" max="9473" width="10.36328125" style="59" customWidth="1"/>
    <col min="9474" max="9486" width="9.08984375" style="59" customWidth="1"/>
    <col min="9487" max="9487" width="7.6328125" style="59" customWidth="1"/>
    <col min="9488" max="9728" width="8.6328125" style="59"/>
    <col min="9729" max="9729" width="10.36328125" style="59" customWidth="1"/>
    <col min="9730" max="9742" width="9.08984375" style="59" customWidth="1"/>
    <col min="9743" max="9743" width="7.6328125" style="59" customWidth="1"/>
    <col min="9744" max="9984" width="8.6328125" style="59"/>
    <col min="9985" max="9985" width="10.36328125" style="59" customWidth="1"/>
    <col min="9986" max="9998" width="9.08984375" style="59" customWidth="1"/>
    <col min="9999" max="9999" width="7.6328125" style="59" customWidth="1"/>
    <col min="10000" max="10240" width="8.6328125" style="59"/>
    <col min="10241" max="10241" width="10.36328125" style="59" customWidth="1"/>
    <col min="10242" max="10254" width="9.08984375" style="59" customWidth="1"/>
    <col min="10255" max="10255" width="7.6328125" style="59" customWidth="1"/>
    <col min="10256" max="10496" width="8.6328125" style="59"/>
    <col min="10497" max="10497" width="10.36328125" style="59" customWidth="1"/>
    <col min="10498" max="10510" width="9.08984375" style="59" customWidth="1"/>
    <col min="10511" max="10511" width="7.6328125" style="59" customWidth="1"/>
    <col min="10512" max="10752" width="8.6328125" style="59"/>
    <col min="10753" max="10753" width="10.36328125" style="59" customWidth="1"/>
    <col min="10754" max="10766" width="9.08984375" style="59" customWidth="1"/>
    <col min="10767" max="10767" width="7.6328125" style="59" customWidth="1"/>
    <col min="10768" max="11008" width="8.6328125" style="59"/>
    <col min="11009" max="11009" width="10.36328125" style="59" customWidth="1"/>
    <col min="11010" max="11022" width="9.08984375" style="59" customWidth="1"/>
    <col min="11023" max="11023" width="7.6328125" style="59" customWidth="1"/>
    <col min="11024" max="11264" width="8.6328125" style="59"/>
    <col min="11265" max="11265" width="10.36328125" style="59" customWidth="1"/>
    <col min="11266" max="11278" width="9.08984375" style="59" customWidth="1"/>
    <col min="11279" max="11279" width="7.6328125" style="59" customWidth="1"/>
    <col min="11280" max="11520" width="8.6328125" style="59"/>
    <col min="11521" max="11521" width="10.36328125" style="59" customWidth="1"/>
    <col min="11522" max="11534" width="9.08984375" style="59" customWidth="1"/>
    <col min="11535" max="11535" width="7.6328125" style="59" customWidth="1"/>
    <col min="11536" max="11776" width="8.6328125" style="59"/>
    <col min="11777" max="11777" width="10.36328125" style="59" customWidth="1"/>
    <col min="11778" max="11790" width="9.08984375" style="59" customWidth="1"/>
    <col min="11791" max="11791" width="7.6328125" style="59" customWidth="1"/>
    <col min="11792" max="12032" width="8.6328125" style="59"/>
    <col min="12033" max="12033" width="10.36328125" style="59" customWidth="1"/>
    <col min="12034" max="12046" width="9.08984375" style="59" customWidth="1"/>
    <col min="12047" max="12047" width="7.6328125" style="59" customWidth="1"/>
    <col min="12048" max="12288" width="8.6328125" style="59"/>
    <col min="12289" max="12289" width="10.36328125" style="59" customWidth="1"/>
    <col min="12290" max="12302" width="9.08984375" style="59" customWidth="1"/>
    <col min="12303" max="12303" width="7.6328125" style="59" customWidth="1"/>
    <col min="12304" max="12544" width="8.6328125" style="59"/>
    <col min="12545" max="12545" width="10.36328125" style="59" customWidth="1"/>
    <col min="12546" max="12558" width="9.08984375" style="59" customWidth="1"/>
    <col min="12559" max="12559" width="7.6328125" style="59" customWidth="1"/>
    <col min="12560" max="12800" width="8.6328125" style="59"/>
    <col min="12801" max="12801" width="10.36328125" style="59" customWidth="1"/>
    <col min="12802" max="12814" width="9.08984375" style="59" customWidth="1"/>
    <col min="12815" max="12815" width="7.6328125" style="59" customWidth="1"/>
    <col min="12816" max="13056" width="8.6328125" style="59"/>
    <col min="13057" max="13057" width="10.36328125" style="59" customWidth="1"/>
    <col min="13058" max="13070" width="9.08984375" style="59" customWidth="1"/>
    <col min="13071" max="13071" width="7.6328125" style="59" customWidth="1"/>
    <col min="13072" max="13312" width="8.6328125" style="59"/>
    <col min="13313" max="13313" width="10.36328125" style="59" customWidth="1"/>
    <col min="13314" max="13326" width="9.08984375" style="59" customWidth="1"/>
    <col min="13327" max="13327" width="7.6328125" style="59" customWidth="1"/>
    <col min="13328" max="13568" width="8.6328125" style="59"/>
    <col min="13569" max="13569" width="10.36328125" style="59" customWidth="1"/>
    <col min="13570" max="13582" width="9.08984375" style="59" customWidth="1"/>
    <col min="13583" max="13583" width="7.6328125" style="59" customWidth="1"/>
    <col min="13584" max="13824" width="8.6328125" style="59"/>
    <col min="13825" max="13825" width="10.36328125" style="59" customWidth="1"/>
    <col min="13826" max="13838" width="9.08984375" style="59" customWidth="1"/>
    <col min="13839" max="13839" width="7.6328125" style="59" customWidth="1"/>
    <col min="13840" max="14080" width="8.6328125" style="59"/>
    <col min="14081" max="14081" width="10.36328125" style="59" customWidth="1"/>
    <col min="14082" max="14094" width="9.08984375" style="59" customWidth="1"/>
    <col min="14095" max="14095" width="7.6328125" style="59" customWidth="1"/>
    <col min="14096" max="14336" width="8.6328125" style="59"/>
    <col min="14337" max="14337" width="10.36328125" style="59" customWidth="1"/>
    <col min="14338" max="14350" width="9.08984375" style="59" customWidth="1"/>
    <col min="14351" max="14351" width="7.6328125" style="59" customWidth="1"/>
    <col min="14352" max="14592" width="8.6328125" style="59"/>
    <col min="14593" max="14593" width="10.36328125" style="59" customWidth="1"/>
    <col min="14594" max="14606" width="9.08984375" style="59" customWidth="1"/>
    <col min="14607" max="14607" width="7.6328125" style="59" customWidth="1"/>
    <col min="14608" max="14848" width="8.6328125" style="59"/>
    <col min="14849" max="14849" width="10.36328125" style="59" customWidth="1"/>
    <col min="14850" max="14862" width="9.08984375" style="59" customWidth="1"/>
    <col min="14863" max="14863" width="7.6328125" style="59" customWidth="1"/>
    <col min="14864" max="15104" width="8.6328125" style="59"/>
    <col min="15105" max="15105" width="10.36328125" style="59" customWidth="1"/>
    <col min="15106" max="15118" width="9.08984375" style="59" customWidth="1"/>
    <col min="15119" max="15119" width="7.6328125" style="59" customWidth="1"/>
    <col min="15120" max="15360" width="8.6328125" style="59"/>
    <col min="15361" max="15361" width="10.36328125" style="59" customWidth="1"/>
    <col min="15362" max="15374" width="9.08984375" style="59" customWidth="1"/>
    <col min="15375" max="15375" width="7.6328125" style="59" customWidth="1"/>
    <col min="15376" max="15616" width="8.6328125" style="59"/>
    <col min="15617" max="15617" width="10.36328125" style="59" customWidth="1"/>
    <col min="15618" max="15630" width="9.08984375" style="59" customWidth="1"/>
    <col min="15631" max="15631" width="7.6328125" style="59" customWidth="1"/>
    <col min="15632" max="15872" width="8.6328125" style="59"/>
    <col min="15873" max="15873" width="10.36328125" style="59" customWidth="1"/>
    <col min="15874" max="15886" width="9.08984375" style="59" customWidth="1"/>
    <col min="15887" max="15887" width="7.6328125" style="59" customWidth="1"/>
    <col min="15888" max="16128" width="8.6328125" style="59"/>
    <col min="16129" max="16129" width="10.36328125" style="59" customWidth="1"/>
    <col min="16130" max="16142" width="9.08984375" style="59" customWidth="1"/>
    <col min="16143" max="16143" width="7.6328125" style="59" customWidth="1"/>
    <col min="16144" max="16384" width="8.6328125" style="59"/>
  </cols>
  <sheetData>
    <row r="1" spans="1:14" ht="24" customHeight="1">
      <c r="A1" s="722" t="s">
        <v>373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</row>
    <row r="2" spans="1:14" ht="1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102"/>
      <c r="M2" s="60"/>
      <c r="N2" s="60"/>
    </row>
    <row r="3" spans="1:14" ht="15" customHeight="1">
      <c r="A3" s="60" t="s">
        <v>374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102"/>
      <c r="M3" s="60"/>
      <c r="N3" s="60"/>
    </row>
    <row r="4" spans="1:14" s="245" customFormat="1" ht="15" customHeight="1">
      <c r="A4" s="63" t="s">
        <v>375</v>
      </c>
      <c r="B4" s="106" t="s">
        <v>376</v>
      </c>
      <c r="C4" s="64" t="s">
        <v>377</v>
      </c>
      <c r="D4" s="64" t="s">
        <v>378</v>
      </c>
      <c r="E4" s="64"/>
      <c r="F4" s="64" t="s">
        <v>379</v>
      </c>
      <c r="G4" s="64"/>
      <c r="H4" s="64" t="s">
        <v>380</v>
      </c>
      <c r="I4" s="414"/>
      <c r="J4" s="192" t="s">
        <v>381</v>
      </c>
      <c r="K4" s="414"/>
      <c r="L4" s="65" t="s">
        <v>382</v>
      </c>
      <c r="M4" s="66"/>
      <c r="N4" s="66"/>
    </row>
    <row r="5" spans="1:14" s="245" customFormat="1" ht="15" customHeight="1">
      <c r="A5" s="74"/>
      <c r="B5" s="109"/>
      <c r="C5" s="69"/>
      <c r="D5" s="75" t="s">
        <v>383</v>
      </c>
      <c r="E5" s="75" t="s">
        <v>384</v>
      </c>
      <c r="F5" s="75" t="s">
        <v>383</v>
      </c>
      <c r="G5" s="75" t="s">
        <v>384</v>
      </c>
      <c r="H5" s="69"/>
      <c r="I5" s="75" t="s">
        <v>385</v>
      </c>
      <c r="J5" s="75" t="s">
        <v>386</v>
      </c>
      <c r="K5" s="75" t="s">
        <v>387</v>
      </c>
      <c r="L5" s="75" t="s">
        <v>388</v>
      </c>
      <c r="M5" s="75" t="s">
        <v>383</v>
      </c>
      <c r="N5" s="77" t="s">
        <v>384</v>
      </c>
    </row>
    <row r="6" spans="1:14" ht="9" customHeight="1">
      <c r="A6" s="81"/>
      <c r="B6" s="203"/>
      <c r="C6" s="203"/>
      <c r="D6" s="203"/>
      <c r="E6" s="203"/>
      <c r="F6" s="203"/>
      <c r="G6" s="203" t="s">
        <v>389</v>
      </c>
      <c r="H6" s="203"/>
      <c r="I6" s="203"/>
      <c r="J6" s="203"/>
      <c r="K6" s="203"/>
      <c r="L6" s="102"/>
      <c r="M6" s="60"/>
      <c r="N6" s="60"/>
    </row>
    <row r="7" spans="1:14" ht="15" customHeight="1">
      <c r="A7" s="206" t="s">
        <v>390</v>
      </c>
      <c r="B7" s="117">
        <v>305</v>
      </c>
      <c r="C7" s="117">
        <v>95782</v>
      </c>
      <c r="D7" s="117">
        <v>23982</v>
      </c>
      <c r="E7" s="117">
        <v>10269</v>
      </c>
      <c r="F7" s="117">
        <v>2505</v>
      </c>
      <c r="G7" s="117">
        <v>5976</v>
      </c>
      <c r="H7" s="117">
        <v>53050</v>
      </c>
      <c r="I7" s="117">
        <v>24062</v>
      </c>
      <c r="J7" s="117">
        <v>6062</v>
      </c>
      <c r="K7" s="117">
        <v>12627</v>
      </c>
      <c r="L7" s="117">
        <v>14109</v>
      </c>
      <c r="M7" s="117">
        <v>11104</v>
      </c>
      <c r="N7" s="117">
        <v>3005</v>
      </c>
    </row>
    <row r="8" spans="1:14" ht="15" customHeight="1">
      <c r="A8" s="206" t="s">
        <v>391</v>
      </c>
      <c r="B8" s="117">
        <v>319</v>
      </c>
      <c r="C8" s="117">
        <v>90722</v>
      </c>
      <c r="D8" s="117">
        <v>22962</v>
      </c>
      <c r="E8" s="117">
        <v>10541</v>
      </c>
      <c r="F8" s="117">
        <v>2890</v>
      </c>
      <c r="G8" s="117">
        <v>5320</v>
      </c>
      <c r="H8" s="117">
        <v>49009</v>
      </c>
      <c r="I8" s="117">
        <v>22845</v>
      </c>
      <c r="J8" s="117">
        <v>5308</v>
      </c>
      <c r="K8" s="117">
        <v>11300</v>
      </c>
      <c r="L8" s="117">
        <v>13558</v>
      </c>
      <c r="M8" s="117">
        <v>10681</v>
      </c>
      <c r="N8" s="117">
        <v>2877</v>
      </c>
    </row>
    <row r="9" spans="1:14" ht="15" customHeight="1">
      <c r="A9" s="206" t="s">
        <v>392</v>
      </c>
      <c r="B9" s="117">
        <v>317</v>
      </c>
      <c r="C9" s="117">
        <v>91695</v>
      </c>
      <c r="D9" s="117">
        <v>22206</v>
      </c>
      <c r="E9" s="117">
        <v>8084</v>
      </c>
      <c r="F9" s="117">
        <v>1855</v>
      </c>
      <c r="G9" s="117">
        <v>4635</v>
      </c>
      <c r="H9" s="117">
        <v>54914</v>
      </c>
      <c r="I9" s="117">
        <v>21566</v>
      </c>
      <c r="J9" s="117">
        <v>4998</v>
      </c>
      <c r="K9" s="117">
        <v>11742</v>
      </c>
      <c r="L9" s="117">
        <v>12470</v>
      </c>
      <c r="M9" s="117">
        <v>9988</v>
      </c>
      <c r="N9" s="117">
        <v>2482</v>
      </c>
    </row>
    <row r="10" spans="1:14" ht="15" customHeight="1">
      <c r="A10" s="206" t="s">
        <v>392</v>
      </c>
      <c r="B10" s="118">
        <v>306</v>
      </c>
      <c r="C10" s="118">
        <v>79812</v>
      </c>
      <c r="D10" s="118">
        <v>18582</v>
      </c>
      <c r="E10" s="118">
        <v>8026</v>
      </c>
      <c r="F10" s="118">
        <v>1905</v>
      </c>
      <c r="G10" s="118">
        <v>2823</v>
      </c>
      <c r="H10" s="118">
        <v>48476</v>
      </c>
      <c r="I10" s="118">
        <v>15376</v>
      </c>
      <c r="J10" s="118">
        <v>1606</v>
      </c>
      <c r="K10" s="118">
        <v>13155</v>
      </c>
      <c r="L10" s="118">
        <v>9932</v>
      </c>
      <c r="M10" s="118">
        <v>8146</v>
      </c>
      <c r="N10" s="118">
        <v>1786</v>
      </c>
    </row>
    <row r="11" spans="1:14" s="91" customFormat="1" ht="15" customHeight="1">
      <c r="A11" s="320" t="s">
        <v>393</v>
      </c>
      <c r="B11" s="126">
        <f>SUM(B13:B18,B20:B25)</f>
        <v>314</v>
      </c>
      <c r="C11" s="126">
        <f t="shared" ref="C11:N11" si="0">SUM(C13:C18,C20:C25)</f>
        <v>154071</v>
      </c>
      <c r="D11" s="126">
        <f t="shared" si="0"/>
        <v>42926</v>
      </c>
      <c r="E11" s="126">
        <f t="shared" si="0"/>
        <v>12744</v>
      </c>
      <c r="F11" s="126">
        <f t="shared" si="0"/>
        <v>3689</v>
      </c>
      <c r="G11" s="126">
        <f t="shared" si="0"/>
        <v>5152</v>
      </c>
      <c r="H11" s="126">
        <f t="shared" si="0"/>
        <v>89562</v>
      </c>
      <c r="I11" s="126">
        <f t="shared" si="0"/>
        <v>60019</v>
      </c>
      <c r="J11" s="126">
        <f t="shared" si="0"/>
        <v>8379</v>
      </c>
      <c r="K11" s="126">
        <f t="shared" si="0"/>
        <v>19706</v>
      </c>
      <c r="L11" s="126">
        <f t="shared" si="0"/>
        <v>26295</v>
      </c>
      <c r="M11" s="126">
        <f t="shared" si="0"/>
        <v>21893</v>
      </c>
      <c r="N11" s="126">
        <f t="shared" si="0"/>
        <v>4402</v>
      </c>
    </row>
    <row r="12" spans="1:14" ht="10.5" customHeight="1">
      <c r="A12" s="206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</row>
    <row r="13" spans="1:14" ht="15" customHeight="1">
      <c r="A13" s="206" t="s">
        <v>394</v>
      </c>
      <c r="B13" s="117">
        <v>26</v>
      </c>
      <c r="C13" s="117">
        <v>9174</v>
      </c>
      <c r="D13" s="117">
        <v>4254</v>
      </c>
      <c r="E13" s="117">
        <v>756</v>
      </c>
      <c r="F13" s="117">
        <v>286</v>
      </c>
      <c r="G13" s="117">
        <v>32</v>
      </c>
      <c r="H13" s="117">
        <v>3848</v>
      </c>
      <c r="I13" s="117">
        <v>6476</v>
      </c>
      <c r="J13" s="117">
        <v>63</v>
      </c>
      <c r="K13" s="117">
        <v>292</v>
      </c>
      <c r="L13" s="117">
        <v>2524</v>
      </c>
      <c r="M13" s="117">
        <v>2209</v>
      </c>
      <c r="N13" s="117">
        <v>315</v>
      </c>
    </row>
    <row r="14" spans="1:14" ht="15" customHeight="1">
      <c r="A14" s="206" t="s">
        <v>395</v>
      </c>
      <c r="B14" s="117">
        <v>28</v>
      </c>
      <c r="C14" s="117">
        <f t="shared" ref="C14:C25" si="1">SUM(D14:H14)</f>
        <v>12289</v>
      </c>
      <c r="D14" s="117">
        <v>4586</v>
      </c>
      <c r="E14" s="117">
        <v>2448</v>
      </c>
      <c r="F14" s="117">
        <v>299</v>
      </c>
      <c r="G14" s="117">
        <v>316</v>
      </c>
      <c r="H14" s="117">
        <v>4640</v>
      </c>
      <c r="I14" s="117">
        <v>5760</v>
      </c>
      <c r="J14" s="117">
        <v>271</v>
      </c>
      <c r="K14" s="117">
        <v>1131</v>
      </c>
      <c r="L14" s="117">
        <v>2737</v>
      </c>
      <c r="M14" s="117">
        <v>2264</v>
      </c>
      <c r="N14" s="117">
        <v>473</v>
      </c>
    </row>
    <row r="15" spans="1:14" ht="15" customHeight="1">
      <c r="A15" s="206" t="s">
        <v>396</v>
      </c>
      <c r="B15" s="117">
        <v>27</v>
      </c>
      <c r="C15" s="117">
        <f t="shared" si="1"/>
        <v>10893</v>
      </c>
      <c r="D15" s="117">
        <v>2887</v>
      </c>
      <c r="E15" s="117">
        <v>593</v>
      </c>
      <c r="F15" s="117">
        <v>234</v>
      </c>
      <c r="G15" s="117">
        <v>286</v>
      </c>
      <c r="H15" s="117">
        <v>6893</v>
      </c>
      <c r="I15" s="117">
        <v>3660</v>
      </c>
      <c r="J15" s="117">
        <v>803</v>
      </c>
      <c r="K15" s="117">
        <v>4247</v>
      </c>
      <c r="L15" s="117">
        <v>1736</v>
      </c>
      <c r="M15" s="117">
        <v>1493</v>
      </c>
      <c r="N15" s="117">
        <v>243</v>
      </c>
    </row>
    <row r="16" spans="1:14" ht="15" customHeight="1">
      <c r="A16" s="206" t="s">
        <v>397</v>
      </c>
      <c r="B16" s="117">
        <v>25</v>
      </c>
      <c r="C16" s="117">
        <f t="shared" si="1"/>
        <v>13805</v>
      </c>
      <c r="D16" s="117">
        <v>5024</v>
      </c>
      <c r="E16" s="117">
        <v>1165</v>
      </c>
      <c r="F16" s="117">
        <v>531</v>
      </c>
      <c r="G16" s="117">
        <v>258</v>
      </c>
      <c r="H16" s="117">
        <v>6827</v>
      </c>
      <c r="I16" s="117">
        <v>7763</v>
      </c>
      <c r="J16" s="117">
        <v>907</v>
      </c>
      <c r="K16" s="117">
        <v>2477</v>
      </c>
      <c r="L16" s="117">
        <v>3141</v>
      </c>
      <c r="M16" s="117">
        <v>2649</v>
      </c>
      <c r="N16" s="117">
        <v>492</v>
      </c>
    </row>
    <row r="17" spans="1:14" ht="15" customHeight="1">
      <c r="A17" s="206" t="s">
        <v>398</v>
      </c>
      <c r="B17" s="117">
        <v>26</v>
      </c>
      <c r="C17" s="117">
        <f t="shared" si="1"/>
        <v>19238</v>
      </c>
      <c r="D17" s="117">
        <v>7981</v>
      </c>
      <c r="E17" s="117">
        <v>2859</v>
      </c>
      <c r="F17" s="117">
        <v>502</v>
      </c>
      <c r="G17" s="117">
        <v>557</v>
      </c>
      <c r="H17" s="117">
        <v>7339</v>
      </c>
      <c r="I17" s="117">
        <v>13295</v>
      </c>
      <c r="J17" s="117">
        <v>753</v>
      </c>
      <c r="K17" s="117">
        <v>788</v>
      </c>
      <c r="L17" s="117">
        <v>4997</v>
      </c>
      <c r="M17" s="117">
        <v>4014</v>
      </c>
      <c r="N17" s="117">
        <v>983</v>
      </c>
    </row>
    <row r="18" spans="1:14" ht="15" customHeight="1">
      <c r="A18" s="206" t="s">
        <v>399</v>
      </c>
      <c r="B18" s="117">
        <v>28</v>
      </c>
      <c r="C18" s="117">
        <f t="shared" si="1"/>
        <v>10066</v>
      </c>
      <c r="D18" s="117">
        <v>3567</v>
      </c>
      <c r="E18" s="117">
        <v>615</v>
      </c>
      <c r="F18" s="117">
        <v>506</v>
      </c>
      <c r="G18" s="117">
        <v>464</v>
      </c>
      <c r="H18" s="117">
        <v>4914</v>
      </c>
      <c r="I18" s="117">
        <v>4421</v>
      </c>
      <c r="J18" s="117">
        <v>1023</v>
      </c>
      <c r="K18" s="117">
        <v>1750</v>
      </c>
      <c r="L18" s="117">
        <v>2175</v>
      </c>
      <c r="M18" s="117">
        <v>1898</v>
      </c>
      <c r="N18" s="117">
        <v>277</v>
      </c>
    </row>
    <row r="19" spans="1:14" ht="10.5" customHeight="1">
      <c r="A19" s="206"/>
      <c r="B19" s="137"/>
      <c r="C19" s="117"/>
      <c r="D19" s="137"/>
      <c r="E19" s="137"/>
      <c r="F19" s="137"/>
      <c r="G19" s="137"/>
      <c r="H19" s="137"/>
      <c r="I19" s="137"/>
      <c r="J19" s="117"/>
      <c r="K19" s="137"/>
      <c r="L19" s="117"/>
      <c r="M19" s="137"/>
      <c r="N19" s="137"/>
    </row>
    <row r="20" spans="1:14" ht="15" customHeight="1">
      <c r="A20" s="206" t="s">
        <v>400</v>
      </c>
      <c r="B20" s="117">
        <v>26</v>
      </c>
      <c r="C20" s="117">
        <f t="shared" si="1"/>
        <v>14708</v>
      </c>
      <c r="D20" s="117">
        <v>2263</v>
      </c>
      <c r="E20" s="117">
        <v>1881</v>
      </c>
      <c r="F20" s="117">
        <v>376</v>
      </c>
      <c r="G20" s="117">
        <v>1815</v>
      </c>
      <c r="H20" s="137">
        <v>8373</v>
      </c>
      <c r="I20" s="117">
        <v>2907</v>
      </c>
      <c r="J20" s="117">
        <v>2227</v>
      </c>
      <c r="K20" s="117">
        <v>2184</v>
      </c>
      <c r="L20" s="117">
        <v>1798</v>
      </c>
      <c r="M20" s="117">
        <v>1201</v>
      </c>
      <c r="N20" s="117">
        <v>597</v>
      </c>
    </row>
    <row r="21" spans="1:14" ht="15" customHeight="1">
      <c r="A21" s="206" t="s">
        <v>401</v>
      </c>
      <c r="B21" s="117">
        <v>26</v>
      </c>
      <c r="C21" s="117">
        <f t="shared" si="1"/>
        <v>33562</v>
      </c>
      <c r="D21" s="117">
        <v>4892</v>
      </c>
      <c r="E21" s="117">
        <v>1277</v>
      </c>
      <c r="F21" s="117">
        <v>344</v>
      </c>
      <c r="G21" s="117">
        <v>1026</v>
      </c>
      <c r="H21" s="117">
        <v>26023</v>
      </c>
      <c r="I21" s="117">
        <v>6485</v>
      </c>
      <c r="J21" s="117">
        <v>1421</v>
      </c>
      <c r="K21" s="117">
        <v>1481</v>
      </c>
      <c r="L21" s="117">
        <v>3011</v>
      </c>
      <c r="M21" s="117">
        <v>2504</v>
      </c>
      <c r="N21" s="117">
        <v>507</v>
      </c>
    </row>
    <row r="22" spans="1:14" ht="15" customHeight="1">
      <c r="A22" s="206" t="s">
        <v>402</v>
      </c>
      <c r="B22" s="117">
        <v>25</v>
      </c>
      <c r="C22" s="117">
        <f t="shared" si="1"/>
        <v>4600</v>
      </c>
      <c r="D22" s="117">
        <v>1829</v>
      </c>
      <c r="E22" s="117">
        <v>218</v>
      </c>
      <c r="F22" s="117">
        <v>157</v>
      </c>
      <c r="G22" s="117">
        <v>34</v>
      </c>
      <c r="H22" s="117">
        <v>2362</v>
      </c>
      <c r="I22" s="117">
        <v>2313</v>
      </c>
      <c r="J22" s="117">
        <v>239</v>
      </c>
      <c r="K22" s="117">
        <v>686</v>
      </c>
      <c r="L22" s="117">
        <v>1037</v>
      </c>
      <c r="M22" s="117">
        <v>935</v>
      </c>
      <c r="N22" s="117">
        <v>102</v>
      </c>
    </row>
    <row r="23" spans="1:14" ht="15" customHeight="1">
      <c r="A23" s="206" t="s">
        <v>403</v>
      </c>
      <c r="B23" s="117">
        <v>24</v>
      </c>
      <c r="C23" s="117">
        <f t="shared" si="1"/>
        <v>4561</v>
      </c>
      <c r="D23" s="117">
        <v>1679</v>
      </c>
      <c r="E23" s="117">
        <v>283</v>
      </c>
      <c r="F23" s="117">
        <v>106</v>
      </c>
      <c r="G23" s="117">
        <v>47</v>
      </c>
      <c r="H23" s="117">
        <v>2446</v>
      </c>
      <c r="I23" s="117">
        <v>2200</v>
      </c>
      <c r="J23" s="117">
        <v>0</v>
      </c>
      <c r="K23" s="117">
        <v>755</v>
      </c>
      <c r="L23" s="117">
        <v>929</v>
      </c>
      <c r="M23" s="117">
        <v>817</v>
      </c>
      <c r="N23" s="117">
        <v>112</v>
      </c>
    </row>
    <row r="24" spans="1:14" ht="15" customHeight="1">
      <c r="A24" s="206" t="s">
        <v>404</v>
      </c>
      <c r="B24" s="117">
        <v>26</v>
      </c>
      <c r="C24" s="117">
        <f t="shared" si="1"/>
        <v>14513</v>
      </c>
      <c r="D24" s="117">
        <v>1804</v>
      </c>
      <c r="E24" s="117">
        <v>219</v>
      </c>
      <c r="F24" s="117">
        <v>207</v>
      </c>
      <c r="G24" s="117">
        <v>56</v>
      </c>
      <c r="H24" s="117">
        <v>12227</v>
      </c>
      <c r="I24" s="117">
        <v>2137</v>
      </c>
      <c r="J24" s="117">
        <v>361</v>
      </c>
      <c r="K24" s="117">
        <v>3169</v>
      </c>
      <c r="L24" s="117">
        <v>1012</v>
      </c>
      <c r="M24" s="117">
        <v>893</v>
      </c>
      <c r="N24" s="117">
        <v>119</v>
      </c>
    </row>
    <row r="25" spans="1:14" ht="15" customHeight="1">
      <c r="A25" s="206" t="s">
        <v>405</v>
      </c>
      <c r="B25" s="117">
        <v>27</v>
      </c>
      <c r="C25" s="117">
        <f t="shared" si="1"/>
        <v>6662</v>
      </c>
      <c r="D25" s="117">
        <v>2160</v>
      </c>
      <c r="E25" s="117">
        <v>430</v>
      </c>
      <c r="F25" s="117">
        <v>141</v>
      </c>
      <c r="G25" s="117">
        <v>261</v>
      </c>
      <c r="H25" s="117">
        <v>3670</v>
      </c>
      <c r="I25" s="117">
        <v>2602</v>
      </c>
      <c r="J25" s="117">
        <v>311</v>
      </c>
      <c r="K25" s="117">
        <v>746</v>
      </c>
      <c r="L25" s="117">
        <v>1198</v>
      </c>
      <c r="M25" s="117">
        <v>1016</v>
      </c>
      <c r="N25" s="117">
        <v>182</v>
      </c>
    </row>
    <row r="26" spans="1:14" ht="9" customHeight="1">
      <c r="A26" s="139"/>
      <c r="B26" s="415"/>
      <c r="C26" s="211"/>
      <c r="D26" s="211"/>
      <c r="E26" s="211"/>
      <c r="F26" s="211"/>
      <c r="G26" s="211"/>
      <c r="H26" s="211"/>
      <c r="I26" s="211"/>
      <c r="J26" s="369"/>
      <c r="K26" s="369"/>
      <c r="L26" s="210"/>
      <c r="M26" s="211"/>
      <c r="N26" s="211"/>
    </row>
    <row r="27" spans="1:14" ht="15" customHeight="1">
      <c r="A27" s="60" t="s">
        <v>406</v>
      </c>
      <c r="B27" s="119"/>
      <c r="C27" s="95"/>
      <c r="D27" s="119"/>
      <c r="E27" s="119"/>
      <c r="F27" s="119"/>
      <c r="G27" s="119"/>
      <c r="H27" s="119"/>
      <c r="I27" s="119"/>
      <c r="J27" s="370"/>
      <c r="K27" s="370"/>
      <c r="L27" s="255"/>
      <c r="M27" s="60"/>
      <c r="N27" s="60"/>
    </row>
    <row r="28" spans="1:14" ht="15" customHeight="1">
      <c r="A28" s="60" t="s">
        <v>407</v>
      </c>
      <c r="B28" s="95"/>
      <c r="C28" s="95"/>
      <c r="D28" s="95"/>
      <c r="E28" s="95"/>
      <c r="F28" s="95"/>
      <c r="G28" s="95"/>
      <c r="H28" s="95"/>
      <c r="I28" s="95"/>
      <c r="J28" s="370"/>
      <c r="K28" s="370"/>
      <c r="L28" s="255"/>
      <c r="M28" s="60"/>
      <c r="N28" s="60"/>
    </row>
    <row r="29" spans="1:14" ht="15" customHeight="1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  <row r="30" spans="1:14" ht="15" customHeight="1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</row>
    <row r="31" spans="1:14" ht="15" customHeight="1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</row>
    <row r="32" spans="1:14" ht="15" customHeight="1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</row>
  </sheetData>
  <mergeCells count="8">
    <mergeCell ref="A1:N1"/>
    <mergeCell ref="A4:A5"/>
    <mergeCell ref="B4:B5"/>
    <mergeCell ref="C4:C5"/>
    <mergeCell ref="D4:E4"/>
    <mergeCell ref="F4:G4"/>
    <mergeCell ref="H4:H5"/>
    <mergeCell ref="L4:N4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C632-C171-423C-9907-614BD0F5CABB}">
  <dimension ref="A1:F16"/>
  <sheetViews>
    <sheetView zoomScale="115" zoomScaleNormal="115" workbookViewId="0">
      <selection sqref="A1:F1"/>
    </sheetView>
  </sheetViews>
  <sheetFormatPr defaultColWidth="9" defaultRowHeight="13"/>
  <cols>
    <col min="1" max="1" width="9" style="410"/>
    <col min="2" max="6" width="9.08984375" style="410" customWidth="1"/>
    <col min="7" max="257" width="9" style="410"/>
    <col min="258" max="262" width="9.08984375" style="410" customWidth="1"/>
    <col min="263" max="513" width="9" style="410"/>
    <col min="514" max="518" width="9.08984375" style="410" customWidth="1"/>
    <col min="519" max="769" width="9" style="410"/>
    <col min="770" max="774" width="9.08984375" style="410" customWidth="1"/>
    <col min="775" max="1025" width="9" style="410"/>
    <col min="1026" max="1030" width="9.08984375" style="410" customWidth="1"/>
    <col min="1031" max="1281" width="9" style="410"/>
    <col min="1282" max="1286" width="9.08984375" style="410" customWidth="1"/>
    <col min="1287" max="1537" width="9" style="410"/>
    <col min="1538" max="1542" width="9.08984375" style="410" customWidth="1"/>
    <col min="1543" max="1793" width="9" style="410"/>
    <col min="1794" max="1798" width="9.08984375" style="410" customWidth="1"/>
    <col min="1799" max="2049" width="9" style="410"/>
    <col min="2050" max="2054" width="9.08984375" style="410" customWidth="1"/>
    <col min="2055" max="2305" width="9" style="410"/>
    <col min="2306" max="2310" width="9.08984375" style="410" customWidth="1"/>
    <col min="2311" max="2561" width="9" style="410"/>
    <col min="2562" max="2566" width="9.08984375" style="410" customWidth="1"/>
    <col min="2567" max="2817" width="9" style="410"/>
    <col min="2818" max="2822" width="9.08984375" style="410" customWidth="1"/>
    <col min="2823" max="3073" width="9" style="410"/>
    <col min="3074" max="3078" width="9.08984375" style="410" customWidth="1"/>
    <col min="3079" max="3329" width="9" style="410"/>
    <col min="3330" max="3334" width="9.08984375" style="410" customWidth="1"/>
    <col min="3335" max="3585" width="9" style="410"/>
    <col min="3586" max="3590" width="9.08984375" style="410" customWidth="1"/>
    <col min="3591" max="3841" width="9" style="410"/>
    <col min="3842" max="3846" width="9.08984375" style="410" customWidth="1"/>
    <col min="3847" max="4097" width="9" style="410"/>
    <col min="4098" max="4102" width="9.08984375" style="410" customWidth="1"/>
    <col min="4103" max="4353" width="9" style="410"/>
    <col min="4354" max="4358" width="9.08984375" style="410" customWidth="1"/>
    <col min="4359" max="4609" width="9" style="410"/>
    <col min="4610" max="4614" width="9.08984375" style="410" customWidth="1"/>
    <col min="4615" max="4865" width="9" style="410"/>
    <col min="4866" max="4870" width="9.08984375" style="410" customWidth="1"/>
    <col min="4871" max="5121" width="9" style="410"/>
    <col min="5122" max="5126" width="9.08984375" style="410" customWidth="1"/>
    <col min="5127" max="5377" width="9" style="410"/>
    <col min="5378" max="5382" width="9.08984375" style="410" customWidth="1"/>
    <col min="5383" max="5633" width="9" style="410"/>
    <col min="5634" max="5638" width="9.08984375" style="410" customWidth="1"/>
    <col min="5639" max="5889" width="9" style="410"/>
    <col min="5890" max="5894" width="9.08984375" style="410" customWidth="1"/>
    <col min="5895" max="6145" width="9" style="410"/>
    <col min="6146" max="6150" width="9.08984375" style="410" customWidth="1"/>
    <col min="6151" max="6401" width="9" style="410"/>
    <col min="6402" max="6406" width="9.08984375" style="410" customWidth="1"/>
    <col min="6407" max="6657" width="9" style="410"/>
    <col min="6658" max="6662" width="9.08984375" style="410" customWidth="1"/>
    <col min="6663" max="6913" width="9" style="410"/>
    <col min="6914" max="6918" width="9.08984375" style="410" customWidth="1"/>
    <col min="6919" max="7169" width="9" style="410"/>
    <col min="7170" max="7174" width="9.08984375" style="410" customWidth="1"/>
    <col min="7175" max="7425" width="9" style="410"/>
    <col min="7426" max="7430" width="9.08984375" style="410" customWidth="1"/>
    <col min="7431" max="7681" width="9" style="410"/>
    <col min="7682" max="7686" width="9.08984375" style="410" customWidth="1"/>
    <col min="7687" max="7937" width="9" style="410"/>
    <col min="7938" max="7942" width="9.08984375" style="410" customWidth="1"/>
    <col min="7943" max="8193" width="9" style="410"/>
    <col min="8194" max="8198" width="9.08984375" style="410" customWidth="1"/>
    <col min="8199" max="8449" width="9" style="410"/>
    <col min="8450" max="8454" width="9.08984375" style="410" customWidth="1"/>
    <col min="8455" max="8705" width="9" style="410"/>
    <col min="8706" max="8710" width="9.08984375" style="410" customWidth="1"/>
    <col min="8711" max="8961" width="9" style="410"/>
    <col min="8962" max="8966" width="9.08984375" style="410" customWidth="1"/>
    <col min="8967" max="9217" width="9" style="410"/>
    <col min="9218" max="9222" width="9.08984375" style="410" customWidth="1"/>
    <col min="9223" max="9473" width="9" style="410"/>
    <col min="9474" max="9478" width="9.08984375" style="410" customWidth="1"/>
    <col min="9479" max="9729" width="9" style="410"/>
    <col min="9730" max="9734" width="9.08984375" style="410" customWidth="1"/>
    <col min="9735" max="9985" width="9" style="410"/>
    <col min="9986" max="9990" width="9.08984375" style="410" customWidth="1"/>
    <col min="9991" max="10241" width="9" style="410"/>
    <col min="10242" max="10246" width="9.08984375" style="410" customWidth="1"/>
    <col min="10247" max="10497" width="9" style="410"/>
    <col min="10498" max="10502" width="9.08984375" style="410" customWidth="1"/>
    <col min="10503" max="10753" width="9" style="410"/>
    <col min="10754" max="10758" width="9.08984375" style="410" customWidth="1"/>
    <col min="10759" max="11009" width="9" style="410"/>
    <col min="11010" max="11014" width="9.08984375" style="410" customWidth="1"/>
    <col min="11015" max="11265" width="9" style="410"/>
    <col min="11266" max="11270" width="9.08984375" style="410" customWidth="1"/>
    <col min="11271" max="11521" width="9" style="410"/>
    <col min="11522" max="11526" width="9.08984375" style="410" customWidth="1"/>
    <col min="11527" max="11777" width="9" style="410"/>
    <col min="11778" max="11782" width="9.08984375" style="410" customWidth="1"/>
    <col min="11783" max="12033" width="9" style="410"/>
    <col min="12034" max="12038" width="9.08984375" style="410" customWidth="1"/>
    <col min="12039" max="12289" width="9" style="410"/>
    <col min="12290" max="12294" width="9.08984375" style="410" customWidth="1"/>
    <col min="12295" max="12545" width="9" style="410"/>
    <col min="12546" max="12550" width="9.08984375" style="410" customWidth="1"/>
    <col min="12551" max="12801" width="9" style="410"/>
    <col min="12802" max="12806" width="9.08984375" style="410" customWidth="1"/>
    <col min="12807" max="13057" width="9" style="410"/>
    <col min="13058" max="13062" width="9.08984375" style="410" customWidth="1"/>
    <col min="13063" max="13313" width="9" style="410"/>
    <col min="13314" max="13318" width="9.08984375" style="410" customWidth="1"/>
    <col min="13319" max="13569" width="9" style="410"/>
    <col min="13570" max="13574" width="9.08984375" style="410" customWidth="1"/>
    <col min="13575" max="13825" width="9" style="410"/>
    <col min="13826" max="13830" width="9.08984375" style="410" customWidth="1"/>
    <col min="13831" max="14081" width="9" style="410"/>
    <col min="14082" max="14086" width="9.08984375" style="410" customWidth="1"/>
    <col min="14087" max="14337" width="9" style="410"/>
    <col min="14338" max="14342" width="9.08984375" style="410" customWidth="1"/>
    <col min="14343" max="14593" width="9" style="410"/>
    <col min="14594" max="14598" width="9.08984375" style="410" customWidth="1"/>
    <col min="14599" max="14849" width="9" style="410"/>
    <col min="14850" max="14854" width="9.08984375" style="410" customWidth="1"/>
    <col min="14855" max="15105" width="9" style="410"/>
    <col min="15106" max="15110" width="9.08984375" style="410" customWidth="1"/>
    <col min="15111" max="15361" width="9" style="410"/>
    <col min="15362" max="15366" width="9.08984375" style="410" customWidth="1"/>
    <col min="15367" max="15617" width="9" style="410"/>
    <col min="15618" max="15622" width="9.08984375" style="410" customWidth="1"/>
    <col min="15623" max="15873" width="9" style="410"/>
    <col min="15874" max="15878" width="9.08984375" style="410" customWidth="1"/>
    <col min="15879" max="16129" width="9" style="410"/>
    <col min="16130" max="16134" width="9.08984375" style="410" customWidth="1"/>
    <col min="16135" max="16384" width="9" style="410"/>
  </cols>
  <sheetData>
    <row r="1" spans="1:6" ht="24" customHeight="1">
      <c r="A1" s="722" t="s">
        <v>408</v>
      </c>
      <c r="B1" s="722"/>
      <c r="C1" s="722"/>
      <c r="D1" s="722"/>
      <c r="E1" s="722"/>
      <c r="F1" s="722"/>
    </row>
    <row r="2" spans="1:6" ht="15" customHeight="1"/>
    <row r="3" spans="1:6" ht="15" customHeight="1">
      <c r="A3" s="60"/>
      <c r="B3" s="60"/>
      <c r="C3" s="60"/>
      <c r="D3" s="60"/>
      <c r="E3" s="60"/>
      <c r="F3" s="242" t="s">
        <v>359</v>
      </c>
    </row>
    <row r="4" spans="1:6" ht="15" customHeight="1">
      <c r="A4" s="411" t="s">
        <v>360</v>
      </c>
      <c r="B4" s="411" t="s">
        <v>361</v>
      </c>
      <c r="C4" s="412" t="s">
        <v>409</v>
      </c>
      <c r="D4" s="412" t="s">
        <v>410</v>
      </c>
      <c r="E4" s="412" t="s">
        <v>411</v>
      </c>
      <c r="F4" s="413" t="s">
        <v>412</v>
      </c>
    </row>
    <row r="5" spans="1:6" ht="9" customHeight="1">
      <c r="A5" s="78"/>
      <c r="B5" s="60"/>
      <c r="C5" s="60"/>
      <c r="D5" s="60"/>
      <c r="E5" s="60"/>
      <c r="F5" s="60"/>
    </row>
    <row r="6" spans="1:6" ht="15" customHeight="1">
      <c r="A6" s="206" t="s">
        <v>413</v>
      </c>
      <c r="B6" s="118">
        <v>1236</v>
      </c>
      <c r="C6" s="60">
        <v>284</v>
      </c>
      <c r="D6" s="60">
        <v>641</v>
      </c>
      <c r="E6" s="60">
        <v>35</v>
      </c>
      <c r="F6" s="60">
        <v>276</v>
      </c>
    </row>
    <row r="7" spans="1:6" ht="15" customHeight="1">
      <c r="A7" s="206" t="s">
        <v>414</v>
      </c>
      <c r="B7" s="118">
        <v>1261</v>
      </c>
      <c r="C7" s="118">
        <v>305</v>
      </c>
      <c r="D7" s="118">
        <v>645</v>
      </c>
      <c r="E7" s="118">
        <v>35</v>
      </c>
      <c r="F7" s="118">
        <v>276</v>
      </c>
    </row>
    <row r="8" spans="1:6" ht="15" customHeight="1">
      <c r="A8" s="320" t="s">
        <v>415</v>
      </c>
      <c r="B8" s="126">
        <f>SUM(C8:F8)</f>
        <v>1276</v>
      </c>
      <c r="C8" s="368">
        <v>312</v>
      </c>
      <c r="D8" s="368">
        <v>653</v>
      </c>
      <c r="E8" s="368">
        <v>35</v>
      </c>
      <c r="F8" s="368">
        <v>276</v>
      </c>
    </row>
    <row r="9" spans="1:6" ht="9" customHeight="1">
      <c r="A9" s="139"/>
      <c r="B9" s="99"/>
      <c r="C9" s="99"/>
      <c r="D9" s="99"/>
      <c r="E9" s="99"/>
      <c r="F9" s="99"/>
    </row>
    <row r="10" spans="1:6" ht="15" customHeight="1">
      <c r="A10" s="60" t="s">
        <v>416</v>
      </c>
      <c r="B10" s="60"/>
      <c r="C10" s="60"/>
      <c r="D10" s="60"/>
      <c r="E10" s="60"/>
      <c r="F10" s="60"/>
    </row>
    <row r="11" spans="1:6" ht="15" customHeight="1">
      <c r="A11" s="60"/>
      <c r="B11" s="60"/>
      <c r="C11" s="60"/>
      <c r="D11" s="60"/>
      <c r="E11" s="60"/>
      <c r="F11" s="60"/>
    </row>
    <row r="12" spans="1:6" ht="15" customHeight="1">
      <c r="A12" s="60"/>
      <c r="B12" s="60"/>
      <c r="C12" s="60"/>
      <c r="D12" s="60"/>
      <c r="E12" s="60"/>
      <c r="F12" s="60"/>
    </row>
    <row r="13" spans="1:6" ht="15" customHeight="1">
      <c r="A13" s="60"/>
      <c r="B13" s="60"/>
      <c r="C13" s="60"/>
      <c r="D13" s="60"/>
      <c r="E13" s="60"/>
      <c r="F13" s="60"/>
    </row>
    <row r="14" spans="1:6" ht="15" customHeight="1"/>
    <row r="15" spans="1:6" ht="15" customHeight="1"/>
    <row r="16" spans="1:6" ht="15" customHeight="1"/>
  </sheetData>
  <mergeCells count="1">
    <mergeCell ref="A1:F1"/>
  </mergeCells>
  <phoneticPr fontId="3"/>
  <pageMargins left="0.75" right="0.75" top="1" bottom="1" header="0.51200000000000001" footer="0.51200000000000001"/>
  <pageSetup paperSize="9" orientation="landscape" cellComments="asDisplayed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1726-2731-4C13-BA1F-19C4DBB774B7}">
  <dimension ref="A1:M32"/>
  <sheetViews>
    <sheetView zoomScale="130" zoomScaleNormal="100" workbookViewId="0">
      <selection sqref="A1:H1"/>
    </sheetView>
  </sheetViews>
  <sheetFormatPr defaultColWidth="8.6328125" defaultRowHeight="15" customHeight="1"/>
  <cols>
    <col min="1" max="1" width="10.36328125" style="59" customWidth="1"/>
    <col min="2" max="8" width="13" style="59" customWidth="1"/>
    <col min="9" max="256" width="8.6328125" style="59"/>
    <col min="257" max="257" width="10.36328125" style="59" customWidth="1"/>
    <col min="258" max="264" width="13" style="59" customWidth="1"/>
    <col min="265" max="512" width="8.6328125" style="59"/>
    <col min="513" max="513" width="10.36328125" style="59" customWidth="1"/>
    <col min="514" max="520" width="13" style="59" customWidth="1"/>
    <col min="521" max="768" width="8.6328125" style="59"/>
    <col min="769" max="769" width="10.36328125" style="59" customWidth="1"/>
    <col min="770" max="776" width="13" style="59" customWidth="1"/>
    <col min="777" max="1024" width="8.6328125" style="59"/>
    <col min="1025" max="1025" width="10.36328125" style="59" customWidth="1"/>
    <col min="1026" max="1032" width="13" style="59" customWidth="1"/>
    <col min="1033" max="1280" width="8.6328125" style="59"/>
    <col min="1281" max="1281" width="10.36328125" style="59" customWidth="1"/>
    <col min="1282" max="1288" width="13" style="59" customWidth="1"/>
    <col min="1289" max="1536" width="8.6328125" style="59"/>
    <col min="1537" max="1537" width="10.36328125" style="59" customWidth="1"/>
    <col min="1538" max="1544" width="13" style="59" customWidth="1"/>
    <col min="1545" max="1792" width="8.6328125" style="59"/>
    <col min="1793" max="1793" width="10.36328125" style="59" customWidth="1"/>
    <col min="1794" max="1800" width="13" style="59" customWidth="1"/>
    <col min="1801" max="2048" width="8.6328125" style="59"/>
    <col min="2049" max="2049" width="10.36328125" style="59" customWidth="1"/>
    <col min="2050" max="2056" width="13" style="59" customWidth="1"/>
    <col min="2057" max="2304" width="8.6328125" style="59"/>
    <col min="2305" max="2305" width="10.36328125" style="59" customWidth="1"/>
    <col min="2306" max="2312" width="13" style="59" customWidth="1"/>
    <col min="2313" max="2560" width="8.6328125" style="59"/>
    <col min="2561" max="2561" width="10.36328125" style="59" customWidth="1"/>
    <col min="2562" max="2568" width="13" style="59" customWidth="1"/>
    <col min="2569" max="2816" width="8.6328125" style="59"/>
    <col min="2817" max="2817" width="10.36328125" style="59" customWidth="1"/>
    <col min="2818" max="2824" width="13" style="59" customWidth="1"/>
    <col min="2825" max="3072" width="8.6328125" style="59"/>
    <col min="3073" max="3073" width="10.36328125" style="59" customWidth="1"/>
    <col min="3074" max="3080" width="13" style="59" customWidth="1"/>
    <col min="3081" max="3328" width="8.6328125" style="59"/>
    <col min="3329" max="3329" width="10.36328125" style="59" customWidth="1"/>
    <col min="3330" max="3336" width="13" style="59" customWidth="1"/>
    <col min="3337" max="3584" width="8.6328125" style="59"/>
    <col min="3585" max="3585" width="10.36328125" style="59" customWidth="1"/>
    <col min="3586" max="3592" width="13" style="59" customWidth="1"/>
    <col min="3593" max="3840" width="8.6328125" style="59"/>
    <col min="3841" max="3841" width="10.36328125" style="59" customWidth="1"/>
    <col min="3842" max="3848" width="13" style="59" customWidth="1"/>
    <col min="3849" max="4096" width="8.6328125" style="59"/>
    <col min="4097" max="4097" width="10.36328125" style="59" customWidth="1"/>
    <col min="4098" max="4104" width="13" style="59" customWidth="1"/>
    <col min="4105" max="4352" width="8.6328125" style="59"/>
    <col min="4353" max="4353" width="10.36328125" style="59" customWidth="1"/>
    <col min="4354" max="4360" width="13" style="59" customWidth="1"/>
    <col min="4361" max="4608" width="8.6328125" style="59"/>
    <col min="4609" max="4609" width="10.36328125" style="59" customWidth="1"/>
    <col min="4610" max="4616" width="13" style="59" customWidth="1"/>
    <col min="4617" max="4864" width="8.6328125" style="59"/>
    <col min="4865" max="4865" width="10.36328125" style="59" customWidth="1"/>
    <col min="4866" max="4872" width="13" style="59" customWidth="1"/>
    <col min="4873" max="5120" width="8.6328125" style="59"/>
    <col min="5121" max="5121" width="10.36328125" style="59" customWidth="1"/>
    <col min="5122" max="5128" width="13" style="59" customWidth="1"/>
    <col min="5129" max="5376" width="8.6328125" style="59"/>
    <col min="5377" max="5377" width="10.36328125" style="59" customWidth="1"/>
    <col min="5378" max="5384" width="13" style="59" customWidth="1"/>
    <col min="5385" max="5632" width="8.6328125" style="59"/>
    <col min="5633" max="5633" width="10.36328125" style="59" customWidth="1"/>
    <col min="5634" max="5640" width="13" style="59" customWidth="1"/>
    <col min="5641" max="5888" width="8.6328125" style="59"/>
    <col min="5889" max="5889" width="10.36328125" style="59" customWidth="1"/>
    <col min="5890" max="5896" width="13" style="59" customWidth="1"/>
    <col min="5897" max="6144" width="8.6328125" style="59"/>
    <col min="6145" max="6145" width="10.36328125" style="59" customWidth="1"/>
    <col min="6146" max="6152" width="13" style="59" customWidth="1"/>
    <col min="6153" max="6400" width="8.6328125" style="59"/>
    <col min="6401" max="6401" width="10.36328125" style="59" customWidth="1"/>
    <col min="6402" max="6408" width="13" style="59" customWidth="1"/>
    <col min="6409" max="6656" width="8.6328125" style="59"/>
    <col min="6657" max="6657" width="10.36328125" style="59" customWidth="1"/>
    <col min="6658" max="6664" width="13" style="59" customWidth="1"/>
    <col min="6665" max="6912" width="8.6328125" style="59"/>
    <col min="6913" max="6913" width="10.36328125" style="59" customWidth="1"/>
    <col min="6914" max="6920" width="13" style="59" customWidth="1"/>
    <col min="6921" max="7168" width="8.6328125" style="59"/>
    <col min="7169" max="7169" width="10.36328125" style="59" customWidth="1"/>
    <col min="7170" max="7176" width="13" style="59" customWidth="1"/>
    <col min="7177" max="7424" width="8.6328125" style="59"/>
    <col min="7425" max="7425" width="10.36328125" style="59" customWidth="1"/>
    <col min="7426" max="7432" width="13" style="59" customWidth="1"/>
    <col min="7433" max="7680" width="8.6328125" style="59"/>
    <col min="7681" max="7681" width="10.36328125" style="59" customWidth="1"/>
    <col min="7682" max="7688" width="13" style="59" customWidth="1"/>
    <col min="7689" max="7936" width="8.6328125" style="59"/>
    <col min="7937" max="7937" width="10.36328125" style="59" customWidth="1"/>
    <col min="7938" max="7944" width="13" style="59" customWidth="1"/>
    <col min="7945" max="8192" width="8.6328125" style="59"/>
    <col min="8193" max="8193" width="10.36328125" style="59" customWidth="1"/>
    <col min="8194" max="8200" width="13" style="59" customWidth="1"/>
    <col min="8201" max="8448" width="8.6328125" style="59"/>
    <col min="8449" max="8449" width="10.36328125" style="59" customWidth="1"/>
    <col min="8450" max="8456" width="13" style="59" customWidth="1"/>
    <col min="8457" max="8704" width="8.6328125" style="59"/>
    <col min="8705" max="8705" width="10.36328125" style="59" customWidth="1"/>
    <col min="8706" max="8712" width="13" style="59" customWidth="1"/>
    <col min="8713" max="8960" width="8.6328125" style="59"/>
    <col min="8961" max="8961" width="10.36328125" style="59" customWidth="1"/>
    <col min="8962" max="8968" width="13" style="59" customWidth="1"/>
    <col min="8969" max="9216" width="8.6328125" style="59"/>
    <col min="9217" max="9217" width="10.36328125" style="59" customWidth="1"/>
    <col min="9218" max="9224" width="13" style="59" customWidth="1"/>
    <col min="9225" max="9472" width="8.6328125" style="59"/>
    <col min="9473" max="9473" width="10.36328125" style="59" customWidth="1"/>
    <col min="9474" max="9480" width="13" style="59" customWidth="1"/>
    <col min="9481" max="9728" width="8.6328125" style="59"/>
    <col min="9729" max="9729" width="10.36328125" style="59" customWidth="1"/>
    <col min="9730" max="9736" width="13" style="59" customWidth="1"/>
    <col min="9737" max="9984" width="8.6328125" style="59"/>
    <col min="9985" max="9985" width="10.36328125" style="59" customWidth="1"/>
    <col min="9986" max="9992" width="13" style="59" customWidth="1"/>
    <col min="9993" max="10240" width="8.6328125" style="59"/>
    <col min="10241" max="10241" width="10.36328125" style="59" customWidth="1"/>
    <col min="10242" max="10248" width="13" style="59" customWidth="1"/>
    <col min="10249" max="10496" width="8.6328125" style="59"/>
    <col min="10497" max="10497" width="10.36328125" style="59" customWidth="1"/>
    <col min="10498" max="10504" width="13" style="59" customWidth="1"/>
    <col min="10505" max="10752" width="8.6328125" style="59"/>
    <col min="10753" max="10753" width="10.36328125" style="59" customWidth="1"/>
    <col min="10754" max="10760" width="13" style="59" customWidth="1"/>
    <col min="10761" max="11008" width="8.6328125" style="59"/>
    <col min="11009" max="11009" width="10.36328125" style="59" customWidth="1"/>
    <col min="11010" max="11016" width="13" style="59" customWidth="1"/>
    <col min="11017" max="11264" width="8.6328125" style="59"/>
    <col min="11265" max="11265" width="10.36328125" style="59" customWidth="1"/>
    <col min="11266" max="11272" width="13" style="59" customWidth="1"/>
    <col min="11273" max="11520" width="8.6328125" style="59"/>
    <col min="11521" max="11521" width="10.36328125" style="59" customWidth="1"/>
    <col min="11522" max="11528" width="13" style="59" customWidth="1"/>
    <col min="11529" max="11776" width="8.6328125" style="59"/>
    <col min="11777" max="11777" width="10.36328125" style="59" customWidth="1"/>
    <col min="11778" max="11784" width="13" style="59" customWidth="1"/>
    <col min="11785" max="12032" width="8.6328125" style="59"/>
    <col min="12033" max="12033" width="10.36328125" style="59" customWidth="1"/>
    <col min="12034" max="12040" width="13" style="59" customWidth="1"/>
    <col min="12041" max="12288" width="8.6328125" style="59"/>
    <col min="12289" max="12289" width="10.36328125" style="59" customWidth="1"/>
    <col min="12290" max="12296" width="13" style="59" customWidth="1"/>
    <col min="12297" max="12544" width="8.6328125" style="59"/>
    <col min="12545" max="12545" width="10.36328125" style="59" customWidth="1"/>
    <col min="12546" max="12552" width="13" style="59" customWidth="1"/>
    <col min="12553" max="12800" width="8.6328125" style="59"/>
    <col min="12801" max="12801" width="10.36328125" style="59" customWidth="1"/>
    <col min="12802" max="12808" width="13" style="59" customWidth="1"/>
    <col min="12809" max="13056" width="8.6328125" style="59"/>
    <col min="13057" max="13057" width="10.36328125" style="59" customWidth="1"/>
    <col min="13058" max="13064" width="13" style="59" customWidth="1"/>
    <col min="13065" max="13312" width="8.6328125" style="59"/>
    <col min="13313" max="13313" width="10.36328125" style="59" customWidth="1"/>
    <col min="13314" max="13320" width="13" style="59" customWidth="1"/>
    <col min="13321" max="13568" width="8.6328125" style="59"/>
    <col min="13569" max="13569" width="10.36328125" style="59" customWidth="1"/>
    <col min="13570" max="13576" width="13" style="59" customWidth="1"/>
    <col min="13577" max="13824" width="8.6328125" style="59"/>
    <col min="13825" max="13825" width="10.36328125" style="59" customWidth="1"/>
    <col min="13826" max="13832" width="13" style="59" customWidth="1"/>
    <col min="13833" max="14080" width="8.6328125" style="59"/>
    <col min="14081" max="14081" width="10.36328125" style="59" customWidth="1"/>
    <col min="14082" max="14088" width="13" style="59" customWidth="1"/>
    <col min="14089" max="14336" width="8.6328125" style="59"/>
    <col min="14337" max="14337" width="10.36328125" style="59" customWidth="1"/>
    <col min="14338" max="14344" width="13" style="59" customWidth="1"/>
    <col min="14345" max="14592" width="8.6328125" style="59"/>
    <col min="14593" max="14593" width="10.36328125" style="59" customWidth="1"/>
    <col min="14594" max="14600" width="13" style="59" customWidth="1"/>
    <col min="14601" max="14848" width="8.6328125" style="59"/>
    <col min="14849" max="14849" width="10.36328125" style="59" customWidth="1"/>
    <col min="14850" max="14856" width="13" style="59" customWidth="1"/>
    <col min="14857" max="15104" width="8.6328125" style="59"/>
    <col min="15105" max="15105" width="10.36328125" style="59" customWidth="1"/>
    <col min="15106" max="15112" width="13" style="59" customWidth="1"/>
    <col min="15113" max="15360" width="8.6328125" style="59"/>
    <col min="15361" max="15361" width="10.36328125" style="59" customWidth="1"/>
    <col min="15362" max="15368" width="13" style="59" customWidth="1"/>
    <col min="15369" max="15616" width="8.6328125" style="59"/>
    <col min="15617" max="15617" width="10.36328125" style="59" customWidth="1"/>
    <col min="15618" max="15624" width="13" style="59" customWidth="1"/>
    <col min="15625" max="15872" width="8.6328125" style="59"/>
    <col min="15873" max="15873" width="10.36328125" style="59" customWidth="1"/>
    <col min="15874" max="15880" width="13" style="59" customWidth="1"/>
    <col min="15881" max="16128" width="8.6328125" style="59"/>
    <col min="16129" max="16129" width="10.36328125" style="59" customWidth="1"/>
    <col min="16130" max="16136" width="13" style="59" customWidth="1"/>
    <col min="16137" max="16384" width="8.6328125" style="59"/>
  </cols>
  <sheetData>
    <row r="1" spans="1:9" ht="24" customHeight="1">
      <c r="A1" s="729" t="s">
        <v>417</v>
      </c>
      <c r="B1" s="729"/>
      <c r="C1" s="729"/>
      <c r="D1" s="729"/>
      <c r="E1" s="729"/>
      <c r="F1" s="729"/>
      <c r="G1" s="729"/>
      <c r="H1" s="723"/>
    </row>
    <row r="2" spans="1:9" ht="15" customHeight="1">
      <c r="A2" s="60"/>
      <c r="B2" s="60"/>
      <c r="C2" s="60"/>
      <c r="D2" s="60"/>
      <c r="E2" s="60"/>
      <c r="F2" s="60"/>
      <c r="G2" s="60"/>
      <c r="H2" s="60"/>
    </row>
    <row r="3" spans="1:9" ht="15" customHeight="1">
      <c r="A3" s="60" t="s">
        <v>418</v>
      </c>
      <c r="B3" s="60"/>
      <c r="C3" s="60"/>
      <c r="D3" s="60"/>
      <c r="E3" s="60"/>
      <c r="F3" s="60"/>
      <c r="G3" s="60"/>
      <c r="H3" s="416"/>
    </row>
    <row r="4" spans="1:9" s="245" customFormat="1" ht="15" customHeight="1">
      <c r="A4" s="63" t="s">
        <v>375</v>
      </c>
      <c r="B4" s="106" t="s">
        <v>376</v>
      </c>
      <c r="C4" s="64" t="s">
        <v>377</v>
      </c>
      <c r="D4" s="65" t="s">
        <v>419</v>
      </c>
      <c r="E4" s="66"/>
      <c r="F4" s="66"/>
      <c r="G4" s="66"/>
      <c r="H4" s="66"/>
    </row>
    <row r="5" spans="1:9" s="245" customFormat="1" ht="15" customHeight="1">
      <c r="A5" s="74"/>
      <c r="B5" s="109"/>
      <c r="C5" s="69"/>
      <c r="D5" s="75" t="s">
        <v>107</v>
      </c>
      <c r="E5" s="75" t="s">
        <v>420</v>
      </c>
      <c r="F5" s="75" t="s">
        <v>421</v>
      </c>
      <c r="G5" s="75" t="s">
        <v>422</v>
      </c>
      <c r="H5" s="77" t="s">
        <v>423</v>
      </c>
    </row>
    <row r="6" spans="1:9" ht="9" customHeight="1">
      <c r="A6" s="81"/>
      <c r="B6" s="203"/>
      <c r="C6" s="203"/>
      <c r="D6" s="203"/>
      <c r="E6" s="203"/>
      <c r="F6" s="203"/>
      <c r="G6" s="203"/>
      <c r="H6" s="203"/>
    </row>
    <row r="7" spans="1:9" ht="15" customHeight="1">
      <c r="A7" s="206" t="s">
        <v>390</v>
      </c>
      <c r="B7" s="117">
        <v>309</v>
      </c>
      <c r="C7" s="117">
        <v>177595</v>
      </c>
      <c r="D7" s="117">
        <v>32973</v>
      </c>
      <c r="E7" s="117">
        <v>18138</v>
      </c>
      <c r="F7" s="117">
        <v>2986</v>
      </c>
      <c r="G7" s="117">
        <v>481</v>
      </c>
      <c r="H7" s="117">
        <v>11368</v>
      </c>
    </row>
    <row r="8" spans="1:9" ht="15" customHeight="1">
      <c r="A8" s="206" t="s">
        <v>391</v>
      </c>
      <c r="B8" s="117">
        <v>308</v>
      </c>
      <c r="C8" s="117">
        <v>182101</v>
      </c>
      <c r="D8" s="117">
        <v>38307</v>
      </c>
      <c r="E8" s="117">
        <v>25231</v>
      </c>
      <c r="F8" s="117">
        <v>2424</v>
      </c>
      <c r="G8" s="117">
        <v>429</v>
      </c>
      <c r="H8" s="117">
        <v>10223</v>
      </c>
    </row>
    <row r="9" spans="1:9" ht="15" customHeight="1">
      <c r="A9" s="206" t="s">
        <v>392</v>
      </c>
      <c r="B9" s="117">
        <v>308</v>
      </c>
      <c r="C9" s="117">
        <v>236415</v>
      </c>
      <c r="D9" s="117">
        <v>118834</v>
      </c>
      <c r="E9" s="117">
        <v>91364</v>
      </c>
      <c r="F9" s="117">
        <v>9991</v>
      </c>
      <c r="G9" s="117">
        <v>1544</v>
      </c>
      <c r="H9" s="117">
        <v>15935</v>
      </c>
    </row>
    <row r="10" spans="1:9" ht="15" customHeight="1">
      <c r="A10" s="206" t="s">
        <v>424</v>
      </c>
      <c r="B10" s="117">
        <v>308</v>
      </c>
      <c r="C10" s="117">
        <v>165520</v>
      </c>
      <c r="D10" s="117">
        <v>48675</v>
      </c>
      <c r="E10" s="117">
        <v>24982</v>
      </c>
      <c r="F10" s="117">
        <v>2978</v>
      </c>
      <c r="G10" s="117">
        <v>658</v>
      </c>
      <c r="H10" s="117">
        <v>20057</v>
      </c>
    </row>
    <row r="11" spans="1:9" s="91" customFormat="1" ht="15" customHeight="1">
      <c r="A11" s="320" t="s">
        <v>393</v>
      </c>
      <c r="B11" s="275">
        <v>310</v>
      </c>
      <c r="C11" s="275">
        <v>178950</v>
      </c>
      <c r="D11" s="275">
        <v>42305</v>
      </c>
      <c r="E11" s="275">
        <v>22347</v>
      </c>
      <c r="F11" s="275">
        <v>3242</v>
      </c>
      <c r="G11" s="275">
        <v>489</v>
      </c>
      <c r="H11" s="275">
        <v>16227</v>
      </c>
    </row>
    <row r="12" spans="1:9" ht="10.5" customHeight="1">
      <c r="A12" s="206"/>
      <c r="B12" s="117"/>
      <c r="C12" s="117"/>
      <c r="D12" s="117"/>
      <c r="E12" s="117"/>
      <c r="F12" s="117"/>
      <c r="G12" s="117"/>
      <c r="H12" s="117"/>
      <c r="I12" s="143"/>
    </row>
    <row r="13" spans="1:9" ht="15" customHeight="1">
      <c r="A13" s="206" t="s">
        <v>394</v>
      </c>
      <c r="B13" s="117">
        <v>26</v>
      </c>
      <c r="C13" s="117">
        <v>13487</v>
      </c>
      <c r="D13" s="117">
        <f>SUM(E13:H13)</f>
        <v>2259</v>
      </c>
      <c r="E13" s="117">
        <v>739</v>
      </c>
      <c r="F13" s="117">
        <v>147</v>
      </c>
      <c r="G13" s="117">
        <v>12</v>
      </c>
      <c r="H13" s="117">
        <v>1361</v>
      </c>
    </row>
    <row r="14" spans="1:9" ht="15" customHeight="1">
      <c r="A14" s="206" t="s">
        <v>395</v>
      </c>
      <c r="B14" s="117">
        <v>27</v>
      </c>
      <c r="C14" s="117">
        <v>14299</v>
      </c>
      <c r="D14" s="117">
        <f t="shared" ref="D14:D25" si="0">SUM(E14:H14)</f>
        <v>1880</v>
      </c>
      <c r="E14" s="117">
        <v>1272</v>
      </c>
      <c r="F14" s="117">
        <v>142</v>
      </c>
      <c r="G14" s="117">
        <v>108</v>
      </c>
      <c r="H14" s="117">
        <v>358</v>
      </c>
    </row>
    <row r="15" spans="1:9" ht="15" customHeight="1">
      <c r="A15" s="206" t="s">
        <v>396</v>
      </c>
      <c r="B15" s="117">
        <v>26</v>
      </c>
      <c r="C15" s="117">
        <v>12329</v>
      </c>
      <c r="D15" s="117">
        <f t="shared" si="0"/>
        <v>1917</v>
      </c>
      <c r="E15" s="117">
        <v>1214</v>
      </c>
      <c r="F15" s="117">
        <v>311</v>
      </c>
      <c r="G15" s="117">
        <v>10</v>
      </c>
      <c r="H15" s="117">
        <v>382</v>
      </c>
    </row>
    <row r="16" spans="1:9" ht="15" customHeight="1">
      <c r="A16" s="206" t="s">
        <v>397</v>
      </c>
      <c r="B16" s="117">
        <v>27</v>
      </c>
      <c r="C16" s="117">
        <v>17178</v>
      </c>
      <c r="D16" s="117">
        <f t="shared" si="0"/>
        <v>3856</v>
      </c>
      <c r="E16" s="117">
        <v>2490</v>
      </c>
      <c r="F16" s="117">
        <v>390</v>
      </c>
      <c r="G16" s="117">
        <v>43</v>
      </c>
      <c r="H16" s="117">
        <v>933</v>
      </c>
    </row>
    <row r="17" spans="1:13" ht="15" customHeight="1">
      <c r="A17" s="206" t="s">
        <v>398</v>
      </c>
      <c r="B17" s="117">
        <v>26</v>
      </c>
      <c r="C17" s="117">
        <v>19299</v>
      </c>
      <c r="D17" s="117">
        <f t="shared" si="0"/>
        <v>4924</v>
      </c>
      <c r="E17" s="117">
        <v>2822</v>
      </c>
      <c r="F17" s="117">
        <v>720</v>
      </c>
      <c r="G17" s="117">
        <v>96</v>
      </c>
      <c r="H17" s="117">
        <v>1286</v>
      </c>
    </row>
    <row r="18" spans="1:13" ht="15" customHeight="1">
      <c r="A18" s="206" t="s">
        <v>399</v>
      </c>
      <c r="B18" s="117">
        <v>26</v>
      </c>
      <c r="C18" s="117">
        <v>13670</v>
      </c>
      <c r="D18" s="117">
        <f t="shared" si="0"/>
        <v>2658</v>
      </c>
      <c r="E18" s="117">
        <v>1725</v>
      </c>
      <c r="F18" s="117">
        <v>344</v>
      </c>
      <c r="G18" s="117">
        <v>14</v>
      </c>
      <c r="H18" s="117">
        <v>575</v>
      </c>
      <c r="I18" s="117"/>
      <c r="J18" s="117"/>
      <c r="K18" s="117"/>
      <c r="L18" s="117"/>
      <c r="M18" s="117"/>
    </row>
    <row r="19" spans="1:13" ht="8.25" customHeight="1">
      <c r="A19" s="206"/>
      <c r="B19" s="417"/>
      <c r="C19" s="4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</row>
    <row r="20" spans="1:13" ht="15" customHeight="1">
      <c r="A20" s="206" t="s">
        <v>400</v>
      </c>
      <c r="B20" s="117">
        <v>27</v>
      </c>
      <c r="C20" s="117">
        <v>13946</v>
      </c>
      <c r="D20" s="117">
        <f t="shared" si="0"/>
        <v>2742</v>
      </c>
      <c r="E20" s="117">
        <v>1117</v>
      </c>
      <c r="F20" s="117">
        <v>349</v>
      </c>
      <c r="G20" s="117">
        <v>22</v>
      </c>
      <c r="H20" s="117">
        <v>1254</v>
      </c>
      <c r="I20" s="117"/>
      <c r="J20" s="117"/>
      <c r="K20" s="117"/>
      <c r="L20" s="117"/>
      <c r="M20" s="117"/>
    </row>
    <row r="21" spans="1:13" ht="15" customHeight="1">
      <c r="A21" s="206" t="s">
        <v>401</v>
      </c>
      <c r="B21" s="117">
        <v>25</v>
      </c>
      <c r="C21" s="117">
        <v>12821</v>
      </c>
      <c r="D21" s="117">
        <f t="shared" si="0"/>
        <v>3048</v>
      </c>
      <c r="E21" s="117">
        <v>1575</v>
      </c>
      <c r="F21" s="117">
        <v>477</v>
      </c>
      <c r="G21" s="117">
        <v>25</v>
      </c>
      <c r="H21" s="117">
        <v>971</v>
      </c>
      <c r="I21" s="117"/>
      <c r="J21" s="117"/>
      <c r="K21" s="117"/>
      <c r="L21" s="117"/>
      <c r="M21" s="117"/>
    </row>
    <row r="22" spans="1:13" ht="15" customHeight="1">
      <c r="A22" s="206" t="s">
        <v>402</v>
      </c>
      <c r="B22" s="117">
        <v>24</v>
      </c>
      <c r="C22" s="117">
        <v>12401</v>
      </c>
      <c r="D22" s="117">
        <f t="shared" si="0"/>
        <v>1565</v>
      </c>
      <c r="E22" s="117">
        <v>1125</v>
      </c>
      <c r="F22" s="117">
        <v>79</v>
      </c>
      <c r="G22" s="117">
        <v>36</v>
      </c>
      <c r="H22" s="117">
        <v>325</v>
      </c>
      <c r="I22" s="117"/>
      <c r="J22" s="117"/>
      <c r="K22" s="117"/>
      <c r="L22" s="117"/>
      <c r="M22" s="117"/>
    </row>
    <row r="23" spans="1:13" ht="15" customHeight="1">
      <c r="A23" s="206" t="s">
        <v>403</v>
      </c>
      <c r="B23" s="117">
        <v>24</v>
      </c>
      <c r="C23" s="117">
        <v>12213</v>
      </c>
      <c r="D23" s="117">
        <f t="shared" si="0"/>
        <v>2526</v>
      </c>
      <c r="E23" s="117">
        <v>1750</v>
      </c>
      <c r="F23" s="117">
        <v>179</v>
      </c>
      <c r="G23" s="117">
        <v>87</v>
      </c>
      <c r="H23" s="117">
        <v>510</v>
      </c>
      <c r="I23" s="117"/>
      <c r="J23" s="117"/>
      <c r="K23" s="117"/>
      <c r="L23" s="117"/>
      <c r="M23" s="117"/>
    </row>
    <row r="24" spans="1:13" ht="15" customHeight="1">
      <c r="A24" s="206" t="s">
        <v>404</v>
      </c>
      <c r="B24" s="117">
        <v>25</v>
      </c>
      <c r="C24" s="117">
        <v>12961</v>
      </c>
      <c r="D24" s="117">
        <f t="shared" si="0"/>
        <v>3554</v>
      </c>
      <c r="E24" s="117">
        <v>981</v>
      </c>
      <c r="F24" s="117">
        <v>74</v>
      </c>
      <c r="G24" s="117">
        <v>33</v>
      </c>
      <c r="H24" s="117">
        <v>2466</v>
      </c>
    </row>
    <row r="25" spans="1:13" ht="15" customHeight="1">
      <c r="A25" s="206" t="s">
        <v>405</v>
      </c>
      <c r="B25" s="117">
        <v>27</v>
      </c>
      <c r="C25" s="117">
        <v>24346</v>
      </c>
      <c r="D25" s="117">
        <f t="shared" si="0"/>
        <v>11376</v>
      </c>
      <c r="E25" s="117">
        <v>5537</v>
      </c>
      <c r="F25" s="117">
        <v>30</v>
      </c>
      <c r="G25" s="117">
        <v>3</v>
      </c>
      <c r="H25" s="117">
        <v>5806</v>
      </c>
    </row>
    <row r="26" spans="1:13" ht="9" customHeight="1">
      <c r="A26" s="139"/>
      <c r="B26" s="211"/>
      <c r="C26" s="211"/>
      <c r="D26" s="211"/>
      <c r="E26" s="211"/>
      <c r="F26" s="211"/>
      <c r="G26" s="211"/>
      <c r="H26" s="211"/>
    </row>
    <row r="27" spans="1:13" ht="15" customHeight="1">
      <c r="A27" s="60" t="s">
        <v>425</v>
      </c>
      <c r="B27" s="137"/>
      <c r="C27" s="137"/>
      <c r="D27" s="137"/>
      <c r="E27" s="137"/>
      <c r="F27" s="137"/>
      <c r="G27" s="137"/>
      <c r="H27" s="137"/>
    </row>
    <row r="28" spans="1:13" ht="15" customHeight="1">
      <c r="A28" s="60" t="s">
        <v>426</v>
      </c>
      <c r="B28" s="95"/>
      <c r="C28" s="95"/>
      <c r="D28" s="95"/>
      <c r="E28" s="95"/>
      <c r="F28" s="95"/>
      <c r="G28" s="95"/>
      <c r="H28" s="95"/>
    </row>
    <row r="29" spans="1:13" ht="15" customHeight="1">
      <c r="A29" s="60"/>
      <c r="B29" s="60"/>
      <c r="C29" s="60"/>
      <c r="D29" s="60"/>
      <c r="E29" s="60"/>
      <c r="F29" s="60"/>
      <c r="G29" s="60"/>
      <c r="H29" s="60"/>
    </row>
    <row r="30" spans="1:13" ht="15" customHeight="1">
      <c r="A30" s="60"/>
      <c r="B30" s="60"/>
      <c r="C30" s="60"/>
      <c r="D30" s="60"/>
      <c r="E30" s="60"/>
      <c r="F30" s="60"/>
      <c r="G30" s="60"/>
      <c r="H30" s="60"/>
    </row>
    <row r="31" spans="1:13" ht="15" customHeight="1">
      <c r="A31" s="60"/>
      <c r="B31" s="60"/>
      <c r="C31" s="60"/>
      <c r="D31" s="60"/>
      <c r="E31" s="60"/>
      <c r="F31" s="60"/>
      <c r="G31" s="60"/>
      <c r="H31" s="60"/>
    </row>
    <row r="32" spans="1:13" ht="15" customHeight="1">
      <c r="A32" s="60"/>
      <c r="B32" s="60"/>
      <c r="C32" s="60"/>
      <c r="D32" s="60"/>
      <c r="E32" s="60"/>
      <c r="F32" s="60"/>
      <c r="G32" s="60"/>
      <c r="H32" s="60"/>
    </row>
  </sheetData>
  <mergeCells count="5">
    <mergeCell ref="A4:A5"/>
    <mergeCell ref="B4:B5"/>
    <mergeCell ref="C4:C5"/>
    <mergeCell ref="D4:H4"/>
    <mergeCell ref="A1:H1"/>
  </mergeCells>
  <phoneticPr fontId="3"/>
  <pageMargins left="0.7" right="0.59055118110236227" top="1" bottom="0.59055118110236227" header="0.51181102362204722" footer="0.51181102362204722"/>
  <pageSetup paperSize="9" scale="12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CA62B-2564-4AE1-A040-19C0407090F9}">
  <dimension ref="A1:AF20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sqref="A1:AD1"/>
    </sheetView>
  </sheetViews>
  <sheetFormatPr defaultColWidth="8.6328125" defaultRowHeight="15" customHeight="1"/>
  <cols>
    <col min="1" max="1" width="1.6328125" style="59" customWidth="1"/>
    <col min="2" max="2" width="7.6328125" style="59" customWidth="1"/>
    <col min="3" max="3" width="12.7265625" style="59" customWidth="1"/>
    <col min="4" max="4" width="1.6328125" style="59" customWidth="1"/>
    <col min="5" max="30" width="6.7265625" style="59" customWidth="1"/>
    <col min="31" max="43" width="5.6328125" style="59" customWidth="1"/>
    <col min="44" max="256" width="8.6328125" style="59"/>
    <col min="257" max="257" width="1.6328125" style="59" customWidth="1"/>
    <col min="258" max="258" width="7.6328125" style="59" customWidth="1"/>
    <col min="259" max="259" width="12.7265625" style="59" customWidth="1"/>
    <col min="260" max="260" width="1.6328125" style="59" customWidth="1"/>
    <col min="261" max="286" width="6.7265625" style="59" customWidth="1"/>
    <col min="287" max="299" width="5.6328125" style="59" customWidth="1"/>
    <col min="300" max="512" width="8.6328125" style="59"/>
    <col min="513" max="513" width="1.6328125" style="59" customWidth="1"/>
    <col min="514" max="514" width="7.6328125" style="59" customWidth="1"/>
    <col min="515" max="515" width="12.7265625" style="59" customWidth="1"/>
    <col min="516" max="516" width="1.6328125" style="59" customWidth="1"/>
    <col min="517" max="542" width="6.7265625" style="59" customWidth="1"/>
    <col min="543" max="555" width="5.6328125" style="59" customWidth="1"/>
    <col min="556" max="768" width="8.6328125" style="59"/>
    <col min="769" max="769" width="1.6328125" style="59" customWidth="1"/>
    <col min="770" max="770" width="7.6328125" style="59" customWidth="1"/>
    <col min="771" max="771" width="12.7265625" style="59" customWidth="1"/>
    <col min="772" max="772" width="1.6328125" style="59" customWidth="1"/>
    <col min="773" max="798" width="6.7265625" style="59" customWidth="1"/>
    <col min="799" max="811" width="5.6328125" style="59" customWidth="1"/>
    <col min="812" max="1024" width="8.6328125" style="59"/>
    <col min="1025" max="1025" width="1.6328125" style="59" customWidth="1"/>
    <col min="1026" max="1026" width="7.6328125" style="59" customWidth="1"/>
    <col min="1027" max="1027" width="12.7265625" style="59" customWidth="1"/>
    <col min="1028" max="1028" width="1.6328125" style="59" customWidth="1"/>
    <col min="1029" max="1054" width="6.7265625" style="59" customWidth="1"/>
    <col min="1055" max="1067" width="5.6328125" style="59" customWidth="1"/>
    <col min="1068" max="1280" width="8.6328125" style="59"/>
    <col min="1281" max="1281" width="1.6328125" style="59" customWidth="1"/>
    <col min="1282" max="1282" width="7.6328125" style="59" customWidth="1"/>
    <col min="1283" max="1283" width="12.7265625" style="59" customWidth="1"/>
    <col min="1284" max="1284" width="1.6328125" style="59" customWidth="1"/>
    <col min="1285" max="1310" width="6.7265625" style="59" customWidth="1"/>
    <col min="1311" max="1323" width="5.6328125" style="59" customWidth="1"/>
    <col min="1324" max="1536" width="8.6328125" style="59"/>
    <col min="1537" max="1537" width="1.6328125" style="59" customWidth="1"/>
    <col min="1538" max="1538" width="7.6328125" style="59" customWidth="1"/>
    <col min="1539" max="1539" width="12.7265625" style="59" customWidth="1"/>
    <col min="1540" max="1540" width="1.6328125" style="59" customWidth="1"/>
    <col min="1541" max="1566" width="6.7265625" style="59" customWidth="1"/>
    <col min="1567" max="1579" width="5.6328125" style="59" customWidth="1"/>
    <col min="1580" max="1792" width="8.6328125" style="59"/>
    <col min="1793" max="1793" width="1.6328125" style="59" customWidth="1"/>
    <col min="1794" max="1794" width="7.6328125" style="59" customWidth="1"/>
    <col min="1795" max="1795" width="12.7265625" style="59" customWidth="1"/>
    <col min="1796" max="1796" width="1.6328125" style="59" customWidth="1"/>
    <col min="1797" max="1822" width="6.7265625" style="59" customWidth="1"/>
    <col min="1823" max="1835" width="5.6328125" style="59" customWidth="1"/>
    <col min="1836" max="2048" width="8.6328125" style="59"/>
    <col min="2049" max="2049" width="1.6328125" style="59" customWidth="1"/>
    <col min="2050" max="2050" width="7.6328125" style="59" customWidth="1"/>
    <col min="2051" max="2051" width="12.7265625" style="59" customWidth="1"/>
    <col min="2052" max="2052" width="1.6328125" style="59" customWidth="1"/>
    <col min="2053" max="2078" width="6.7265625" style="59" customWidth="1"/>
    <col min="2079" max="2091" width="5.6328125" style="59" customWidth="1"/>
    <col min="2092" max="2304" width="8.6328125" style="59"/>
    <col min="2305" max="2305" width="1.6328125" style="59" customWidth="1"/>
    <col min="2306" max="2306" width="7.6328125" style="59" customWidth="1"/>
    <col min="2307" max="2307" width="12.7265625" style="59" customWidth="1"/>
    <col min="2308" max="2308" width="1.6328125" style="59" customWidth="1"/>
    <col min="2309" max="2334" width="6.7265625" style="59" customWidth="1"/>
    <col min="2335" max="2347" width="5.6328125" style="59" customWidth="1"/>
    <col min="2348" max="2560" width="8.6328125" style="59"/>
    <col min="2561" max="2561" width="1.6328125" style="59" customWidth="1"/>
    <col min="2562" max="2562" width="7.6328125" style="59" customWidth="1"/>
    <col min="2563" max="2563" width="12.7265625" style="59" customWidth="1"/>
    <col min="2564" max="2564" width="1.6328125" style="59" customWidth="1"/>
    <col min="2565" max="2590" width="6.7265625" style="59" customWidth="1"/>
    <col min="2591" max="2603" width="5.6328125" style="59" customWidth="1"/>
    <col min="2604" max="2816" width="8.6328125" style="59"/>
    <col min="2817" max="2817" width="1.6328125" style="59" customWidth="1"/>
    <col min="2818" max="2818" width="7.6328125" style="59" customWidth="1"/>
    <col min="2819" max="2819" width="12.7265625" style="59" customWidth="1"/>
    <col min="2820" max="2820" width="1.6328125" style="59" customWidth="1"/>
    <col min="2821" max="2846" width="6.7265625" style="59" customWidth="1"/>
    <col min="2847" max="2859" width="5.6328125" style="59" customWidth="1"/>
    <col min="2860" max="3072" width="8.6328125" style="59"/>
    <col min="3073" max="3073" width="1.6328125" style="59" customWidth="1"/>
    <col min="3074" max="3074" width="7.6328125" style="59" customWidth="1"/>
    <col min="3075" max="3075" width="12.7265625" style="59" customWidth="1"/>
    <col min="3076" max="3076" width="1.6328125" style="59" customWidth="1"/>
    <col min="3077" max="3102" width="6.7265625" style="59" customWidth="1"/>
    <col min="3103" max="3115" width="5.6328125" style="59" customWidth="1"/>
    <col min="3116" max="3328" width="8.6328125" style="59"/>
    <col min="3329" max="3329" width="1.6328125" style="59" customWidth="1"/>
    <col min="3330" max="3330" width="7.6328125" style="59" customWidth="1"/>
    <col min="3331" max="3331" width="12.7265625" style="59" customWidth="1"/>
    <col min="3332" max="3332" width="1.6328125" style="59" customWidth="1"/>
    <col min="3333" max="3358" width="6.7265625" style="59" customWidth="1"/>
    <col min="3359" max="3371" width="5.6328125" style="59" customWidth="1"/>
    <col min="3372" max="3584" width="8.6328125" style="59"/>
    <col min="3585" max="3585" width="1.6328125" style="59" customWidth="1"/>
    <col min="3586" max="3586" width="7.6328125" style="59" customWidth="1"/>
    <col min="3587" max="3587" width="12.7265625" style="59" customWidth="1"/>
    <col min="3588" max="3588" width="1.6328125" style="59" customWidth="1"/>
    <col min="3589" max="3614" width="6.7265625" style="59" customWidth="1"/>
    <col min="3615" max="3627" width="5.6328125" style="59" customWidth="1"/>
    <col min="3628" max="3840" width="8.6328125" style="59"/>
    <col min="3841" max="3841" width="1.6328125" style="59" customWidth="1"/>
    <col min="3842" max="3842" width="7.6328125" style="59" customWidth="1"/>
    <col min="3843" max="3843" width="12.7265625" style="59" customWidth="1"/>
    <col min="3844" max="3844" width="1.6328125" style="59" customWidth="1"/>
    <col min="3845" max="3870" width="6.7265625" style="59" customWidth="1"/>
    <col min="3871" max="3883" width="5.6328125" style="59" customWidth="1"/>
    <col min="3884" max="4096" width="8.6328125" style="59"/>
    <col min="4097" max="4097" width="1.6328125" style="59" customWidth="1"/>
    <col min="4098" max="4098" width="7.6328125" style="59" customWidth="1"/>
    <col min="4099" max="4099" width="12.7265625" style="59" customWidth="1"/>
    <col min="4100" max="4100" width="1.6328125" style="59" customWidth="1"/>
    <col min="4101" max="4126" width="6.7265625" style="59" customWidth="1"/>
    <col min="4127" max="4139" width="5.6328125" style="59" customWidth="1"/>
    <col min="4140" max="4352" width="8.6328125" style="59"/>
    <col min="4353" max="4353" width="1.6328125" style="59" customWidth="1"/>
    <col min="4354" max="4354" width="7.6328125" style="59" customWidth="1"/>
    <col min="4355" max="4355" width="12.7265625" style="59" customWidth="1"/>
    <col min="4356" max="4356" width="1.6328125" style="59" customWidth="1"/>
    <col min="4357" max="4382" width="6.7265625" style="59" customWidth="1"/>
    <col min="4383" max="4395" width="5.6328125" style="59" customWidth="1"/>
    <col min="4396" max="4608" width="8.6328125" style="59"/>
    <col min="4609" max="4609" width="1.6328125" style="59" customWidth="1"/>
    <col min="4610" max="4610" width="7.6328125" style="59" customWidth="1"/>
    <col min="4611" max="4611" width="12.7265625" style="59" customWidth="1"/>
    <col min="4612" max="4612" width="1.6328125" style="59" customWidth="1"/>
    <col min="4613" max="4638" width="6.7265625" style="59" customWidth="1"/>
    <col min="4639" max="4651" width="5.6328125" style="59" customWidth="1"/>
    <col min="4652" max="4864" width="8.6328125" style="59"/>
    <col min="4865" max="4865" width="1.6328125" style="59" customWidth="1"/>
    <col min="4866" max="4866" width="7.6328125" style="59" customWidth="1"/>
    <col min="4867" max="4867" width="12.7265625" style="59" customWidth="1"/>
    <col min="4868" max="4868" width="1.6328125" style="59" customWidth="1"/>
    <col min="4869" max="4894" width="6.7265625" style="59" customWidth="1"/>
    <col min="4895" max="4907" width="5.6328125" style="59" customWidth="1"/>
    <col min="4908" max="5120" width="8.6328125" style="59"/>
    <col min="5121" max="5121" width="1.6328125" style="59" customWidth="1"/>
    <col min="5122" max="5122" width="7.6328125" style="59" customWidth="1"/>
    <col min="5123" max="5123" width="12.7265625" style="59" customWidth="1"/>
    <col min="5124" max="5124" width="1.6328125" style="59" customWidth="1"/>
    <col min="5125" max="5150" width="6.7265625" style="59" customWidth="1"/>
    <col min="5151" max="5163" width="5.6328125" style="59" customWidth="1"/>
    <col min="5164" max="5376" width="8.6328125" style="59"/>
    <col min="5377" max="5377" width="1.6328125" style="59" customWidth="1"/>
    <col min="5378" max="5378" width="7.6328125" style="59" customWidth="1"/>
    <col min="5379" max="5379" width="12.7265625" style="59" customWidth="1"/>
    <col min="5380" max="5380" width="1.6328125" style="59" customWidth="1"/>
    <col min="5381" max="5406" width="6.7265625" style="59" customWidth="1"/>
    <col min="5407" max="5419" width="5.6328125" style="59" customWidth="1"/>
    <col min="5420" max="5632" width="8.6328125" style="59"/>
    <col min="5633" max="5633" width="1.6328125" style="59" customWidth="1"/>
    <col min="5634" max="5634" width="7.6328125" style="59" customWidth="1"/>
    <col min="5635" max="5635" width="12.7265625" style="59" customWidth="1"/>
    <col min="5636" max="5636" width="1.6328125" style="59" customWidth="1"/>
    <col min="5637" max="5662" width="6.7265625" style="59" customWidth="1"/>
    <col min="5663" max="5675" width="5.6328125" style="59" customWidth="1"/>
    <col min="5676" max="5888" width="8.6328125" style="59"/>
    <col min="5889" max="5889" width="1.6328125" style="59" customWidth="1"/>
    <col min="5890" max="5890" width="7.6328125" style="59" customWidth="1"/>
    <col min="5891" max="5891" width="12.7265625" style="59" customWidth="1"/>
    <col min="5892" max="5892" width="1.6328125" style="59" customWidth="1"/>
    <col min="5893" max="5918" width="6.7265625" style="59" customWidth="1"/>
    <col min="5919" max="5931" width="5.6328125" style="59" customWidth="1"/>
    <col min="5932" max="6144" width="8.6328125" style="59"/>
    <col min="6145" max="6145" width="1.6328125" style="59" customWidth="1"/>
    <col min="6146" max="6146" width="7.6328125" style="59" customWidth="1"/>
    <col min="6147" max="6147" width="12.7265625" style="59" customWidth="1"/>
    <col min="6148" max="6148" width="1.6328125" style="59" customWidth="1"/>
    <col min="6149" max="6174" width="6.7265625" style="59" customWidth="1"/>
    <col min="6175" max="6187" width="5.6328125" style="59" customWidth="1"/>
    <col min="6188" max="6400" width="8.6328125" style="59"/>
    <col min="6401" max="6401" width="1.6328125" style="59" customWidth="1"/>
    <col min="6402" max="6402" width="7.6328125" style="59" customWidth="1"/>
    <col min="6403" max="6403" width="12.7265625" style="59" customWidth="1"/>
    <col min="6404" max="6404" width="1.6328125" style="59" customWidth="1"/>
    <col min="6405" max="6430" width="6.7265625" style="59" customWidth="1"/>
    <col min="6431" max="6443" width="5.6328125" style="59" customWidth="1"/>
    <col min="6444" max="6656" width="8.6328125" style="59"/>
    <col min="6657" max="6657" width="1.6328125" style="59" customWidth="1"/>
    <col min="6658" max="6658" width="7.6328125" style="59" customWidth="1"/>
    <col min="6659" max="6659" width="12.7265625" style="59" customWidth="1"/>
    <col min="6660" max="6660" width="1.6328125" style="59" customWidth="1"/>
    <col min="6661" max="6686" width="6.7265625" style="59" customWidth="1"/>
    <col min="6687" max="6699" width="5.6328125" style="59" customWidth="1"/>
    <col min="6700" max="6912" width="8.6328125" style="59"/>
    <col min="6913" max="6913" width="1.6328125" style="59" customWidth="1"/>
    <col min="6914" max="6914" width="7.6328125" style="59" customWidth="1"/>
    <col min="6915" max="6915" width="12.7265625" style="59" customWidth="1"/>
    <col min="6916" max="6916" width="1.6328125" style="59" customWidth="1"/>
    <col min="6917" max="6942" width="6.7265625" style="59" customWidth="1"/>
    <col min="6943" max="6955" width="5.6328125" style="59" customWidth="1"/>
    <col min="6956" max="7168" width="8.6328125" style="59"/>
    <col min="7169" max="7169" width="1.6328125" style="59" customWidth="1"/>
    <col min="7170" max="7170" width="7.6328125" style="59" customWidth="1"/>
    <col min="7171" max="7171" width="12.7265625" style="59" customWidth="1"/>
    <col min="7172" max="7172" width="1.6328125" style="59" customWidth="1"/>
    <col min="7173" max="7198" width="6.7265625" style="59" customWidth="1"/>
    <col min="7199" max="7211" width="5.6328125" style="59" customWidth="1"/>
    <col min="7212" max="7424" width="8.6328125" style="59"/>
    <col min="7425" max="7425" width="1.6328125" style="59" customWidth="1"/>
    <col min="7426" max="7426" width="7.6328125" style="59" customWidth="1"/>
    <col min="7427" max="7427" width="12.7265625" style="59" customWidth="1"/>
    <col min="7428" max="7428" width="1.6328125" style="59" customWidth="1"/>
    <col min="7429" max="7454" width="6.7265625" style="59" customWidth="1"/>
    <col min="7455" max="7467" width="5.6328125" style="59" customWidth="1"/>
    <col min="7468" max="7680" width="8.6328125" style="59"/>
    <col min="7681" max="7681" width="1.6328125" style="59" customWidth="1"/>
    <col min="7682" max="7682" width="7.6328125" style="59" customWidth="1"/>
    <col min="7683" max="7683" width="12.7265625" style="59" customWidth="1"/>
    <col min="7684" max="7684" width="1.6328125" style="59" customWidth="1"/>
    <col min="7685" max="7710" width="6.7265625" style="59" customWidth="1"/>
    <col min="7711" max="7723" width="5.6328125" style="59" customWidth="1"/>
    <col min="7724" max="7936" width="8.6328125" style="59"/>
    <col min="7937" max="7937" width="1.6328125" style="59" customWidth="1"/>
    <col min="7938" max="7938" width="7.6328125" style="59" customWidth="1"/>
    <col min="7939" max="7939" width="12.7265625" style="59" customWidth="1"/>
    <col min="7940" max="7940" width="1.6328125" style="59" customWidth="1"/>
    <col min="7941" max="7966" width="6.7265625" style="59" customWidth="1"/>
    <col min="7967" max="7979" width="5.6328125" style="59" customWidth="1"/>
    <col min="7980" max="8192" width="8.6328125" style="59"/>
    <col min="8193" max="8193" width="1.6328125" style="59" customWidth="1"/>
    <col min="8194" max="8194" width="7.6328125" style="59" customWidth="1"/>
    <col min="8195" max="8195" width="12.7265625" style="59" customWidth="1"/>
    <col min="8196" max="8196" width="1.6328125" style="59" customWidth="1"/>
    <col min="8197" max="8222" width="6.7265625" style="59" customWidth="1"/>
    <col min="8223" max="8235" width="5.6328125" style="59" customWidth="1"/>
    <col min="8236" max="8448" width="8.6328125" style="59"/>
    <col min="8449" max="8449" width="1.6328125" style="59" customWidth="1"/>
    <col min="8450" max="8450" width="7.6328125" style="59" customWidth="1"/>
    <col min="8451" max="8451" width="12.7265625" style="59" customWidth="1"/>
    <col min="8452" max="8452" width="1.6328125" style="59" customWidth="1"/>
    <col min="8453" max="8478" width="6.7265625" style="59" customWidth="1"/>
    <col min="8479" max="8491" width="5.6328125" style="59" customWidth="1"/>
    <col min="8492" max="8704" width="8.6328125" style="59"/>
    <col min="8705" max="8705" width="1.6328125" style="59" customWidth="1"/>
    <col min="8706" max="8706" width="7.6328125" style="59" customWidth="1"/>
    <col min="8707" max="8707" width="12.7265625" style="59" customWidth="1"/>
    <col min="8708" max="8708" width="1.6328125" style="59" customWidth="1"/>
    <col min="8709" max="8734" width="6.7265625" style="59" customWidth="1"/>
    <col min="8735" max="8747" width="5.6328125" style="59" customWidth="1"/>
    <col min="8748" max="8960" width="8.6328125" style="59"/>
    <col min="8961" max="8961" width="1.6328125" style="59" customWidth="1"/>
    <col min="8962" max="8962" width="7.6328125" style="59" customWidth="1"/>
    <col min="8963" max="8963" width="12.7265625" style="59" customWidth="1"/>
    <col min="8964" max="8964" width="1.6328125" style="59" customWidth="1"/>
    <col min="8965" max="8990" width="6.7265625" style="59" customWidth="1"/>
    <col min="8991" max="9003" width="5.6328125" style="59" customWidth="1"/>
    <col min="9004" max="9216" width="8.6328125" style="59"/>
    <col min="9217" max="9217" width="1.6328125" style="59" customWidth="1"/>
    <col min="9218" max="9218" width="7.6328125" style="59" customWidth="1"/>
    <col min="9219" max="9219" width="12.7265625" style="59" customWidth="1"/>
    <col min="9220" max="9220" width="1.6328125" style="59" customWidth="1"/>
    <col min="9221" max="9246" width="6.7265625" style="59" customWidth="1"/>
    <col min="9247" max="9259" width="5.6328125" style="59" customWidth="1"/>
    <col min="9260" max="9472" width="8.6328125" style="59"/>
    <col min="9473" max="9473" width="1.6328125" style="59" customWidth="1"/>
    <col min="9474" max="9474" width="7.6328125" style="59" customWidth="1"/>
    <col min="9475" max="9475" width="12.7265625" style="59" customWidth="1"/>
    <col min="9476" max="9476" width="1.6328125" style="59" customWidth="1"/>
    <col min="9477" max="9502" width="6.7265625" style="59" customWidth="1"/>
    <col min="9503" max="9515" width="5.6328125" style="59" customWidth="1"/>
    <col min="9516" max="9728" width="8.6328125" style="59"/>
    <col min="9729" max="9729" width="1.6328125" style="59" customWidth="1"/>
    <col min="9730" max="9730" width="7.6328125" style="59" customWidth="1"/>
    <col min="9731" max="9731" width="12.7265625" style="59" customWidth="1"/>
    <col min="9732" max="9732" width="1.6328125" style="59" customWidth="1"/>
    <col min="9733" max="9758" width="6.7265625" style="59" customWidth="1"/>
    <col min="9759" max="9771" width="5.6328125" style="59" customWidth="1"/>
    <col min="9772" max="9984" width="8.6328125" style="59"/>
    <col min="9985" max="9985" width="1.6328125" style="59" customWidth="1"/>
    <col min="9986" max="9986" width="7.6328125" style="59" customWidth="1"/>
    <col min="9987" max="9987" width="12.7265625" style="59" customWidth="1"/>
    <col min="9988" max="9988" width="1.6328125" style="59" customWidth="1"/>
    <col min="9989" max="10014" width="6.7265625" style="59" customWidth="1"/>
    <col min="10015" max="10027" width="5.6328125" style="59" customWidth="1"/>
    <col min="10028" max="10240" width="8.6328125" style="59"/>
    <col min="10241" max="10241" width="1.6328125" style="59" customWidth="1"/>
    <col min="10242" max="10242" width="7.6328125" style="59" customWidth="1"/>
    <col min="10243" max="10243" width="12.7265625" style="59" customWidth="1"/>
    <col min="10244" max="10244" width="1.6328125" style="59" customWidth="1"/>
    <col min="10245" max="10270" width="6.7265625" style="59" customWidth="1"/>
    <col min="10271" max="10283" width="5.6328125" style="59" customWidth="1"/>
    <col min="10284" max="10496" width="8.6328125" style="59"/>
    <col min="10497" max="10497" width="1.6328125" style="59" customWidth="1"/>
    <col min="10498" max="10498" width="7.6328125" style="59" customWidth="1"/>
    <col min="10499" max="10499" width="12.7265625" style="59" customWidth="1"/>
    <col min="10500" max="10500" width="1.6328125" style="59" customWidth="1"/>
    <col min="10501" max="10526" width="6.7265625" style="59" customWidth="1"/>
    <col min="10527" max="10539" width="5.6328125" style="59" customWidth="1"/>
    <col min="10540" max="10752" width="8.6328125" style="59"/>
    <col min="10753" max="10753" width="1.6328125" style="59" customWidth="1"/>
    <col min="10754" max="10754" width="7.6328125" style="59" customWidth="1"/>
    <col min="10755" max="10755" width="12.7265625" style="59" customWidth="1"/>
    <col min="10756" max="10756" width="1.6328125" style="59" customWidth="1"/>
    <col min="10757" max="10782" width="6.7265625" style="59" customWidth="1"/>
    <col min="10783" max="10795" width="5.6328125" style="59" customWidth="1"/>
    <col min="10796" max="11008" width="8.6328125" style="59"/>
    <col min="11009" max="11009" width="1.6328125" style="59" customWidth="1"/>
    <col min="11010" max="11010" width="7.6328125" style="59" customWidth="1"/>
    <col min="11011" max="11011" width="12.7265625" style="59" customWidth="1"/>
    <col min="11012" max="11012" width="1.6328125" style="59" customWidth="1"/>
    <col min="11013" max="11038" width="6.7265625" style="59" customWidth="1"/>
    <col min="11039" max="11051" width="5.6328125" style="59" customWidth="1"/>
    <col min="11052" max="11264" width="8.6328125" style="59"/>
    <col min="11265" max="11265" width="1.6328125" style="59" customWidth="1"/>
    <col min="11266" max="11266" width="7.6328125" style="59" customWidth="1"/>
    <col min="11267" max="11267" width="12.7265625" style="59" customWidth="1"/>
    <col min="11268" max="11268" width="1.6328125" style="59" customWidth="1"/>
    <col min="11269" max="11294" width="6.7265625" style="59" customWidth="1"/>
    <col min="11295" max="11307" width="5.6328125" style="59" customWidth="1"/>
    <col min="11308" max="11520" width="8.6328125" style="59"/>
    <col min="11521" max="11521" width="1.6328125" style="59" customWidth="1"/>
    <col min="11522" max="11522" width="7.6328125" style="59" customWidth="1"/>
    <col min="11523" max="11523" width="12.7265625" style="59" customWidth="1"/>
    <col min="11524" max="11524" width="1.6328125" style="59" customWidth="1"/>
    <col min="11525" max="11550" width="6.7265625" style="59" customWidth="1"/>
    <col min="11551" max="11563" width="5.6328125" style="59" customWidth="1"/>
    <col min="11564" max="11776" width="8.6328125" style="59"/>
    <col min="11777" max="11777" width="1.6328125" style="59" customWidth="1"/>
    <col min="11778" max="11778" width="7.6328125" style="59" customWidth="1"/>
    <col min="11779" max="11779" width="12.7265625" style="59" customWidth="1"/>
    <col min="11780" max="11780" width="1.6328125" style="59" customWidth="1"/>
    <col min="11781" max="11806" width="6.7265625" style="59" customWidth="1"/>
    <col min="11807" max="11819" width="5.6328125" style="59" customWidth="1"/>
    <col min="11820" max="12032" width="8.6328125" style="59"/>
    <col min="12033" max="12033" width="1.6328125" style="59" customWidth="1"/>
    <col min="12034" max="12034" width="7.6328125" style="59" customWidth="1"/>
    <col min="12035" max="12035" width="12.7265625" style="59" customWidth="1"/>
    <col min="12036" max="12036" width="1.6328125" style="59" customWidth="1"/>
    <col min="12037" max="12062" width="6.7265625" style="59" customWidth="1"/>
    <col min="12063" max="12075" width="5.6328125" style="59" customWidth="1"/>
    <col min="12076" max="12288" width="8.6328125" style="59"/>
    <col min="12289" max="12289" width="1.6328125" style="59" customWidth="1"/>
    <col min="12290" max="12290" width="7.6328125" style="59" customWidth="1"/>
    <col min="12291" max="12291" width="12.7265625" style="59" customWidth="1"/>
    <col min="12292" max="12292" width="1.6328125" style="59" customWidth="1"/>
    <col min="12293" max="12318" width="6.7265625" style="59" customWidth="1"/>
    <col min="12319" max="12331" width="5.6328125" style="59" customWidth="1"/>
    <col min="12332" max="12544" width="8.6328125" style="59"/>
    <col min="12545" max="12545" width="1.6328125" style="59" customWidth="1"/>
    <col min="12546" max="12546" width="7.6328125" style="59" customWidth="1"/>
    <col min="12547" max="12547" width="12.7265625" style="59" customWidth="1"/>
    <col min="12548" max="12548" width="1.6328125" style="59" customWidth="1"/>
    <col min="12549" max="12574" width="6.7265625" style="59" customWidth="1"/>
    <col min="12575" max="12587" width="5.6328125" style="59" customWidth="1"/>
    <col min="12588" max="12800" width="8.6328125" style="59"/>
    <col min="12801" max="12801" width="1.6328125" style="59" customWidth="1"/>
    <col min="12802" max="12802" width="7.6328125" style="59" customWidth="1"/>
    <col min="12803" max="12803" width="12.7265625" style="59" customWidth="1"/>
    <col min="12804" max="12804" width="1.6328125" style="59" customWidth="1"/>
    <col min="12805" max="12830" width="6.7265625" style="59" customWidth="1"/>
    <col min="12831" max="12843" width="5.6328125" style="59" customWidth="1"/>
    <col min="12844" max="13056" width="8.6328125" style="59"/>
    <col min="13057" max="13057" width="1.6328125" style="59" customWidth="1"/>
    <col min="13058" max="13058" width="7.6328125" style="59" customWidth="1"/>
    <col min="13059" max="13059" width="12.7265625" style="59" customWidth="1"/>
    <col min="13060" max="13060" width="1.6328125" style="59" customWidth="1"/>
    <col min="13061" max="13086" width="6.7265625" style="59" customWidth="1"/>
    <col min="13087" max="13099" width="5.6328125" style="59" customWidth="1"/>
    <col min="13100" max="13312" width="8.6328125" style="59"/>
    <col min="13313" max="13313" width="1.6328125" style="59" customWidth="1"/>
    <col min="13314" max="13314" width="7.6328125" style="59" customWidth="1"/>
    <col min="13315" max="13315" width="12.7265625" style="59" customWidth="1"/>
    <col min="13316" max="13316" width="1.6328125" style="59" customWidth="1"/>
    <col min="13317" max="13342" width="6.7265625" style="59" customWidth="1"/>
    <col min="13343" max="13355" width="5.6328125" style="59" customWidth="1"/>
    <col min="13356" max="13568" width="8.6328125" style="59"/>
    <col min="13569" max="13569" width="1.6328125" style="59" customWidth="1"/>
    <col min="13570" max="13570" width="7.6328125" style="59" customWidth="1"/>
    <col min="13571" max="13571" width="12.7265625" style="59" customWidth="1"/>
    <col min="13572" max="13572" width="1.6328125" style="59" customWidth="1"/>
    <col min="13573" max="13598" width="6.7265625" style="59" customWidth="1"/>
    <col min="13599" max="13611" width="5.6328125" style="59" customWidth="1"/>
    <col min="13612" max="13824" width="8.6328125" style="59"/>
    <col min="13825" max="13825" width="1.6328125" style="59" customWidth="1"/>
    <col min="13826" max="13826" width="7.6328125" style="59" customWidth="1"/>
    <col min="13827" max="13827" width="12.7265625" style="59" customWidth="1"/>
    <col min="13828" max="13828" width="1.6328125" style="59" customWidth="1"/>
    <col min="13829" max="13854" width="6.7265625" style="59" customWidth="1"/>
    <col min="13855" max="13867" width="5.6328125" style="59" customWidth="1"/>
    <col min="13868" max="14080" width="8.6328125" style="59"/>
    <col min="14081" max="14081" width="1.6328125" style="59" customWidth="1"/>
    <col min="14082" max="14082" width="7.6328125" style="59" customWidth="1"/>
    <col min="14083" max="14083" width="12.7265625" style="59" customWidth="1"/>
    <col min="14084" max="14084" width="1.6328125" style="59" customWidth="1"/>
    <col min="14085" max="14110" width="6.7265625" style="59" customWidth="1"/>
    <col min="14111" max="14123" width="5.6328125" style="59" customWidth="1"/>
    <col min="14124" max="14336" width="8.6328125" style="59"/>
    <col min="14337" max="14337" width="1.6328125" style="59" customWidth="1"/>
    <col min="14338" max="14338" width="7.6328125" style="59" customWidth="1"/>
    <col min="14339" max="14339" width="12.7265625" style="59" customWidth="1"/>
    <col min="14340" max="14340" width="1.6328125" style="59" customWidth="1"/>
    <col min="14341" max="14366" width="6.7265625" style="59" customWidth="1"/>
    <col min="14367" max="14379" width="5.6328125" style="59" customWidth="1"/>
    <col min="14380" max="14592" width="8.6328125" style="59"/>
    <col min="14593" max="14593" width="1.6328125" style="59" customWidth="1"/>
    <col min="14594" max="14594" width="7.6328125" style="59" customWidth="1"/>
    <col min="14595" max="14595" width="12.7265625" style="59" customWidth="1"/>
    <col min="14596" max="14596" width="1.6328125" style="59" customWidth="1"/>
    <col min="14597" max="14622" width="6.7265625" style="59" customWidth="1"/>
    <col min="14623" max="14635" width="5.6328125" style="59" customWidth="1"/>
    <col min="14636" max="14848" width="8.6328125" style="59"/>
    <col min="14849" max="14849" width="1.6328125" style="59" customWidth="1"/>
    <col min="14850" max="14850" width="7.6328125" style="59" customWidth="1"/>
    <col min="14851" max="14851" width="12.7265625" style="59" customWidth="1"/>
    <col min="14852" max="14852" width="1.6328125" style="59" customWidth="1"/>
    <col min="14853" max="14878" width="6.7265625" style="59" customWidth="1"/>
    <col min="14879" max="14891" width="5.6328125" style="59" customWidth="1"/>
    <col min="14892" max="15104" width="8.6328125" style="59"/>
    <col min="15105" max="15105" width="1.6328125" style="59" customWidth="1"/>
    <col min="15106" max="15106" width="7.6328125" style="59" customWidth="1"/>
    <col min="15107" max="15107" width="12.7265625" style="59" customWidth="1"/>
    <col min="15108" max="15108" width="1.6328125" style="59" customWidth="1"/>
    <col min="15109" max="15134" width="6.7265625" style="59" customWidth="1"/>
    <col min="15135" max="15147" width="5.6328125" style="59" customWidth="1"/>
    <col min="15148" max="15360" width="8.6328125" style="59"/>
    <col min="15361" max="15361" width="1.6328125" style="59" customWidth="1"/>
    <col min="15362" max="15362" width="7.6328125" style="59" customWidth="1"/>
    <col min="15363" max="15363" width="12.7265625" style="59" customWidth="1"/>
    <col min="15364" max="15364" width="1.6328125" style="59" customWidth="1"/>
    <col min="15365" max="15390" width="6.7265625" style="59" customWidth="1"/>
    <col min="15391" max="15403" width="5.6328125" style="59" customWidth="1"/>
    <col min="15404" max="15616" width="8.6328125" style="59"/>
    <col min="15617" max="15617" width="1.6328125" style="59" customWidth="1"/>
    <col min="15618" max="15618" width="7.6328125" style="59" customWidth="1"/>
    <col min="15619" max="15619" width="12.7265625" style="59" customWidth="1"/>
    <col min="15620" max="15620" width="1.6328125" style="59" customWidth="1"/>
    <col min="15621" max="15646" width="6.7265625" style="59" customWidth="1"/>
    <col min="15647" max="15659" width="5.6328125" style="59" customWidth="1"/>
    <col min="15660" max="15872" width="8.6328125" style="59"/>
    <col min="15873" max="15873" width="1.6328125" style="59" customWidth="1"/>
    <col min="15874" max="15874" width="7.6328125" style="59" customWidth="1"/>
    <col min="15875" max="15875" width="12.7265625" style="59" customWidth="1"/>
    <col min="15876" max="15876" width="1.6328125" style="59" customWidth="1"/>
    <col min="15877" max="15902" width="6.7265625" style="59" customWidth="1"/>
    <col min="15903" max="15915" width="5.6328125" style="59" customWidth="1"/>
    <col min="15916" max="16128" width="8.6328125" style="59"/>
    <col min="16129" max="16129" width="1.6328125" style="59" customWidth="1"/>
    <col min="16130" max="16130" width="7.6328125" style="59" customWidth="1"/>
    <col min="16131" max="16131" width="12.7265625" style="59" customWidth="1"/>
    <col min="16132" max="16132" width="1.6328125" style="59" customWidth="1"/>
    <col min="16133" max="16158" width="6.7265625" style="59" customWidth="1"/>
    <col min="16159" max="16171" width="5.6328125" style="59" customWidth="1"/>
    <col min="16172" max="16384" width="8.6328125" style="59"/>
  </cols>
  <sheetData>
    <row r="1" spans="1:32" ht="24" customHeight="1">
      <c r="A1" s="722" t="s">
        <v>68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  <c r="Q1" s="722"/>
      <c r="R1" s="722"/>
      <c r="S1" s="722"/>
      <c r="T1" s="722"/>
      <c r="U1" s="722"/>
      <c r="V1" s="722"/>
      <c r="W1" s="722"/>
      <c r="X1" s="722"/>
      <c r="Y1" s="722"/>
      <c r="Z1" s="722"/>
      <c r="AA1" s="722"/>
      <c r="AB1" s="722"/>
      <c r="AC1" s="722"/>
      <c r="AD1" s="722"/>
    </row>
    <row r="2" spans="1:32" ht="15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</row>
    <row r="3" spans="1:32" ht="15" customHeight="1">
      <c r="A3" s="60" t="s">
        <v>69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1" t="s">
        <v>5</v>
      </c>
    </row>
    <row r="4" spans="1:32" ht="15" customHeight="1">
      <c r="A4" s="62" t="s">
        <v>70</v>
      </c>
      <c r="B4" s="62"/>
      <c r="C4" s="62"/>
      <c r="D4" s="63"/>
      <c r="E4" s="64" t="s">
        <v>71</v>
      </c>
      <c r="F4" s="64"/>
      <c r="G4" s="64"/>
      <c r="H4" s="64" t="s">
        <v>72</v>
      </c>
      <c r="I4" s="64"/>
      <c r="J4" s="65" t="s">
        <v>73</v>
      </c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</row>
    <row r="5" spans="1:32" ht="15" customHeight="1">
      <c r="A5" s="67"/>
      <c r="B5" s="67"/>
      <c r="C5" s="67"/>
      <c r="D5" s="68"/>
      <c r="E5" s="69"/>
      <c r="F5" s="69"/>
      <c r="G5" s="69"/>
      <c r="H5" s="69"/>
      <c r="I5" s="69"/>
      <c r="J5" s="69" t="s">
        <v>74</v>
      </c>
      <c r="K5" s="69"/>
      <c r="L5" s="69"/>
      <c r="M5" s="69"/>
      <c r="N5" s="69"/>
      <c r="O5" s="69"/>
      <c r="P5" s="69"/>
      <c r="Q5" s="69"/>
      <c r="R5" s="69"/>
      <c r="S5" s="69" t="s">
        <v>75</v>
      </c>
      <c r="T5" s="69"/>
      <c r="U5" s="69"/>
      <c r="V5" s="69"/>
      <c r="W5" s="69"/>
      <c r="X5" s="69"/>
      <c r="Y5" s="69"/>
      <c r="Z5" s="69"/>
      <c r="AA5" s="69"/>
      <c r="AB5" s="70" t="s">
        <v>76</v>
      </c>
      <c r="AC5" s="71"/>
      <c r="AD5" s="71"/>
    </row>
    <row r="6" spans="1:32" ht="15" customHeight="1">
      <c r="A6" s="67" t="s">
        <v>77</v>
      </c>
      <c r="B6" s="67"/>
      <c r="C6" s="67"/>
      <c r="D6" s="68"/>
      <c r="E6" s="69"/>
      <c r="F6" s="69"/>
      <c r="G6" s="69"/>
      <c r="H6" s="69"/>
      <c r="I6" s="69"/>
      <c r="J6" s="69" t="s">
        <v>19</v>
      </c>
      <c r="K6" s="69"/>
      <c r="L6" s="69"/>
      <c r="M6" s="69" t="s">
        <v>78</v>
      </c>
      <c r="N6" s="69"/>
      <c r="O6" s="69"/>
      <c r="P6" s="69" t="s">
        <v>79</v>
      </c>
      <c r="Q6" s="69"/>
      <c r="R6" s="69"/>
      <c r="S6" s="69" t="s">
        <v>80</v>
      </c>
      <c r="T6" s="69"/>
      <c r="U6" s="69"/>
      <c r="V6" s="69" t="s">
        <v>81</v>
      </c>
      <c r="W6" s="69"/>
      <c r="X6" s="69"/>
      <c r="Y6" s="69" t="s">
        <v>82</v>
      </c>
      <c r="Z6" s="69"/>
      <c r="AA6" s="69"/>
      <c r="AB6" s="72" t="s">
        <v>83</v>
      </c>
      <c r="AC6" s="73"/>
      <c r="AD6" s="73"/>
    </row>
    <row r="7" spans="1:32" ht="15" customHeight="1">
      <c r="A7" s="73"/>
      <c r="B7" s="73"/>
      <c r="C7" s="73"/>
      <c r="D7" s="74"/>
      <c r="E7" s="75" t="s">
        <v>19</v>
      </c>
      <c r="F7" s="75" t="s">
        <v>20</v>
      </c>
      <c r="G7" s="75" t="s">
        <v>21</v>
      </c>
      <c r="H7" s="75" t="s">
        <v>22</v>
      </c>
      <c r="I7" s="76" t="s">
        <v>23</v>
      </c>
      <c r="J7" s="75" t="s">
        <v>19</v>
      </c>
      <c r="K7" s="75" t="s">
        <v>20</v>
      </c>
      <c r="L7" s="75" t="s">
        <v>21</v>
      </c>
      <c r="M7" s="75" t="s">
        <v>19</v>
      </c>
      <c r="N7" s="75" t="s">
        <v>20</v>
      </c>
      <c r="O7" s="75" t="s">
        <v>21</v>
      </c>
      <c r="P7" s="75" t="s">
        <v>19</v>
      </c>
      <c r="Q7" s="75" t="s">
        <v>20</v>
      </c>
      <c r="R7" s="75" t="s">
        <v>21</v>
      </c>
      <c r="S7" s="75" t="s">
        <v>19</v>
      </c>
      <c r="T7" s="75" t="s">
        <v>20</v>
      </c>
      <c r="U7" s="75" t="s">
        <v>21</v>
      </c>
      <c r="V7" s="75" t="s">
        <v>19</v>
      </c>
      <c r="W7" s="75" t="s">
        <v>20</v>
      </c>
      <c r="X7" s="75" t="s">
        <v>21</v>
      </c>
      <c r="Y7" s="75" t="s">
        <v>19</v>
      </c>
      <c r="Z7" s="75" t="s">
        <v>20</v>
      </c>
      <c r="AA7" s="75" t="s">
        <v>21</v>
      </c>
      <c r="AB7" s="75" t="s">
        <v>19</v>
      </c>
      <c r="AC7" s="75" t="s">
        <v>20</v>
      </c>
      <c r="AD7" s="77" t="s">
        <v>21</v>
      </c>
    </row>
    <row r="8" spans="1:32" ht="9" customHeight="1">
      <c r="A8" s="60"/>
      <c r="B8" s="60"/>
      <c r="C8" s="60"/>
      <c r="D8" s="78"/>
      <c r="E8" s="60"/>
      <c r="F8" s="60"/>
      <c r="G8" s="60"/>
      <c r="H8" s="60"/>
      <c r="I8" s="60"/>
      <c r="J8" s="60"/>
      <c r="K8" s="60"/>
      <c r="L8" s="60"/>
      <c r="M8" s="60"/>
      <c r="N8" s="79"/>
      <c r="O8" s="79"/>
      <c r="P8" s="79"/>
      <c r="Q8" s="79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</row>
    <row r="9" spans="1:32" ht="15" customHeight="1">
      <c r="A9" s="60"/>
      <c r="B9" s="80" t="s">
        <v>84</v>
      </c>
      <c r="C9" s="80" t="s">
        <v>85</v>
      </c>
      <c r="D9" s="81"/>
      <c r="E9" s="82">
        <v>122</v>
      </c>
      <c r="F9" s="83">
        <v>61</v>
      </c>
      <c r="G9" s="83">
        <v>61</v>
      </c>
      <c r="H9" s="83">
        <v>18</v>
      </c>
      <c r="I9" s="83">
        <v>8</v>
      </c>
      <c r="J9" s="83">
        <v>663</v>
      </c>
      <c r="K9" s="83" t="s">
        <v>86</v>
      </c>
      <c r="L9" s="83">
        <v>663</v>
      </c>
      <c r="M9" s="83">
        <v>642</v>
      </c>
      <c r="N9" s="83" t="s">
        <v>86</v>
      </c>
      <c r="O9" s="83">
        <v>642</v>
      </c>
      <c r="P9" s="83">
        <v>21</v>
      </c>
      <c r="Q9" s="83" t="s">
        <v>86</v>
      </c>
      <c r="R9" s="83">
        <v>21</v>
      </c>
      <c r="S9" s="83">
        <v>318</v>
      </c>
      <c r="T9" s="83" t="s">
        <v>86</v>
      </c>
      <c r="U9" s="83">
        <v>318</v>
      </c>
      <c r="V9" s="83">
        <v>324</v>
      </c>
      <c r="W9" s="83" t="s">
        <v>86</v>
      </c>
      <c r="X9" s="83">
        <v>324</v>
      </c>
      <c r="Y9" s="83" t="s">
        <v>86</v>
      </c>
      <c r="Z9" s="83" t="s">
        <v>86</v>
      </c>
      <c r="AA9" s="83" t="s">
        <v>86</v>
      </c>
      <c r="AB9" s="83">
        <v>21</v>
      </c>
      <c r="AC9" s="83" t="s">
        <v>86</v>
      </c>
      <c r="AD9" s="83">
        <v>21</v>
      </c>
    </row>
    <row r="10" spans="1:32" ht="15" customHeight="1">
      <c r="A10" s="60"/>
      <c r="B10" s="60"/>
      <c r="C10" s="80" t="s">
        <v>87</v>
      </c>
      <c r="D10" s="81"/>
      <c r="E10" s="82">
        <v>109</v>
      </c>
      <c r="F10" s="83">
        <v>49</v>
      </c>
      <c r="G10" s="83">
        <v>60</v>
      </c>
      <c r="H10" s="83">
        <v>25</v>
      </c>
      <c r="I10" s="83">
        <v>14</v>
      </c>
      <c r="J10" s="83">
        <v>606</v>
      </c>
      <c r="K10" s="83" t="s">
        <v>86</v>
      </c>
      <c r="L10" s="83">
        <v>606</v>
      </c>
      <c r="M10" s="83">
        <v>606</v>
      </c>
      <c r="N10" s="83" t="s">
        <v>86</v>
      </c>
      <c r="O10" s="83">
        <v>606</v>
      </c>
      <c r="P10" s="83" t="s">
        <v>86</v>
      </c>
      <c r="Q10" s="83" t="s">
        <v>86</v>
      </c>
      <c r="R10" s="83" t="s">
        <v>86</v>
      </c>
      <c r="S10" s="83">
        <v>299</v>
      </c>
      <c r="T10" s="83" t="s">
        <v>86</v>
      </c>
      <c r="U10" s="83">
        <v>299</v>
      </c>
      <c r="V10" s="83">
        <v>307</v>
      </c>
      <c r="W10" s="83" t="s">
        <v>86</v>
      </c>
      <c r="X10" s="83">
        <v>307</v>
      </c>
      <c r="Y10" s="83" t="s">
        <v>86</v>
      </c>
      <c r="Z10" s="83" t="s">
        <v>86</v>
      </c>
      <c r="AA10" s="83" t="s">
        <v>86</v>
      </c>
      <c r="AB10" s="83" t="s">
        <v>86</v>
      </c>
      <c r="AC10" s="83" t="s">
        <v>86</v>
      </c>
      <c r="AD10" s="83" t="s">
        <v>86</v>
      </c>
    </row>
    <row r="11" spans="1:32" ht="15" customHeight="1">
      <c r="A11" s="60"/>
      <c r="B11" s="60"/>
      <c r="C11" s="80" t="s">
        <v>88</v>
      </c>
      <c r="D11" s="84"/>
      <c r="E11" s="82">
        <v>104</v>
      </c>
      <c r="F11" s="83">
        <v>43</v>
      </c>
      <c r="G11" s="83">
        <v>61</v>
      </c>
      <c r="H11" s="83">
        <v>29</v>
      </c>
      <c r="I11" s="83">
        <v>11</v>
      </c>
      <c r="J11" s="83">
        <v>644</v>
      </c>
      <c r="K11" s="83" t="s">
        <v>86</v>
      </c>
      <c r="L11" s="83">
        <v>644</v>
      </c>
      <c r="M11" s="83">
        <v>644</v>
      </c>
      <c r="N11" s="83" t="s">
        <v>86</v>
      </c>
      <c r="O11" s="83">
        <v>644</v>
      </c>
      <c r="P11" s="83" t="s">
        <v>86</v>
      </c>
      <c r="Q11" s="83" t="s">
        <v>86</v>
      </c>
      <c r="R11" s="83" t="s">
        <v>86</v>
      </c>
      <c r="S11" s="83">
        <v>350</v>
      </c>
      <c r="T11" s="83" t="s">
        <v>86</v>
      </c>
      <c r="U11" s="83">
        <v>350</v>
      </c>
      <c r="V11" s="83">
        <v>294</v>
      </c>
      <c r="W11" s="83" t="s">
        <v>86</v>
      </c>
      <c r="X11" s="83">
        <v>294</v>
      </c>
      <c r="Y11" s="83" t="s">
        <v>86</v>
      </c>
      <c r="Z11" s="83" t="s">
        <v>86</v>
      </c>
      <c r="AA11" s="83" t="s">
        <v>86</v>
      </c>
      <c r="AB11" s="83" t="s">
        <v>86</v>
      </c>
      <c r="AC11" s="83" t="s">
        <v>86</v>
      </c>
      <c r="AD11" s="83" t="s">
        <v>86</v>
      </c>
      <c r="AF11" s="85"/>
    </row>
    <row r="12" spans="1:32" ht="15" customHeight="1">
      <c r="A12" s="60"/>
      <c r="B12" s="60"/>
      <c r="C12" s="80" t="s">
        <v>89</v>
      </c>
      <c r="D12" s="84"/>
      <c r="E12" s="82">
        <v>103</v>
      </c>
      <c r="F12" s="82">
        <v>42</v>
      </c>
      <c r="G12" s="82">
        <v>61</v>
      </c>
      <c r="H12" s="82">
        <v>23</v>
      </c>
      <c r="I12" s="82">
        <v>8</v>
      </c>
      <c r="J12" s="82">
        <v>664</v>
      </c>
      <c r="K12" s="83" t="s">
        <v>86</v>
      </c>
      <c r="L12" s="82">
        <v>664</v>
      </c>
      <c r="M12" s="82">
        <v>664</v>
      </c>
      <c r="N12" s="83" t="s">
        <v>86</v>
      </c>
      <c r="O12" s="82">
        <v>664</v>
      </c>
      <c r="P12" s="83" t="s">
        <v>86</v>
      </c>
      <c r="Q12" s="83" t="s">
        <v>86</v>
      </c>
      <c r="R12" s="83" t="s">
        <v>86</v>
      </c>
      <c r="S12" s="82">
        <v>318</v>
      </c>
      <c r="T12" s="83" t="s">
        <v>86</v>
      </c>
      <c r="U12" s="82">
        <v>318</v>
      </c>
      <c r="V12" s="82">
        <v>346</v>
      </c>
      <c r="W12" s="83" t="s">
        <v>86</v>
      </c>
      <c r="X12" s="82">
        <v>346</v>
      </c>
      <c r="Y12" s="83" t="s">
        <v>86</v>
      </c>
      <c r="Z12" s="83" t="s">
        <v>86</v>
      </c>
      <c r="AA12" s="83" t="s">
        <v>86</v>
      </c>
      <c r="AB12" s="83" t="s">
        <v>86</v>
      </c>
      <c r="AC12" s="83" t="s">
        <v>86</v>
      </c>
      <c r="AD12" s="83" t="s">
        <v>86</v>
      </c>
      <c r="AF12" s="85"/>
    </row>
    <row r="13" spans="1:32" s="91" customFormat="1" ht="15" customHeight="1">
      <c r="A13" s="86"/>
      <c r="B13" s="86"/>
      <c r="C13" s="87" t="s">
        <v>90</v>
      </c>
      <c r="D13" s="88"/>
      <c r="E13" s="89">
        <f>SUM(F13:G13)</f>
        <v>103</v>
      </c>
      <c r="F13" s="89">
        <v>42</v>
      </c>
      <c r="G13" s="89">
        <v>61</v>
      </c>
      <c r="H13" s="89">
        <v>23</v>
      </c>
      <c r="I13" s="89">
        <v>8</v>
      </c>
      <c r="J13" s="89">
        <v>621</v>
      </c>
      <c r="K13" s="89">
        <v>0</v>
      </c>
      <c r="L13" s="89">
        <v>621</v>
      </c>
      <c r="M13" s="89">
        <v>621</v>
      </c>
      <c r="N13" s="89">
        <f>SUM(T13,W13,Z13)</f>
        <v>0</v>
      </c>
      <c r="O13" s="89">
        <v>621</v>
      </c>
      <c r="P13" s="89">
        <f>AB13</f>
        <v>0</v>
      </c>
      <c r="Q13" s="89">
        <f>AC13</f>
        <v>0</v>
      </c>
      <c r="R13" s="89">
        <f>AD13</f>
        <v>0</v>
      </c>
      <c r="S13" s="90">
        <f>SUM(T13:U13)</f>
        <v>313</v>
      </c>
      <c r="T13" s="90">
        <v>0</v>
      </c>
      <c r="U13" s="89">
        <v>313</v>
      </c>
      <c r="V13" s="90">
        <f>SUM(W13:X13)</f>
        <v>308</v>
      </c>
      <c r="W13" s="90">
        <v>0</v>
      </c>
      <c r="X13" s="89">
        <v>308</v>
      </c>
      <c r="Y13" s="90">
        <f>SUM(Z13:AA13)</f>
        <v>0</v>
      </c>
      <c r="Z13" s="90">
        <v>0</v>
      </c>
      <c r="AA13" s="90">
        <v>0</v>
      </c>
      <c r="AB13" s="90">
        <f>SUM(AC13:AD13)</f>
        <v>0</v>
      </c>
      <c r="AC13" s="90">
        <v>0</v>
      </c>
      <c r="AD13" s="90">
        <v>0</v>
      </c>
      <c r="AF13" s="92"/>
    </row>
    <row r="14" spans="1:32" ht="10.5" customHeight="1">
      <c r="A14" s="60"/>
      <c r="B14" s="60"/>
      <c r="C14" s="60"/>
      <c r="D14" s="81"/>
      <c r="E14" s="93"/>
      <c r="F14" s="94"/>
      <c r="G14" s="94"/>
      <c r="H14" s="94"/>
      <c r="I14" s="94"/>
      <c r="J14" s="94"/>
      <c r="K14" s="95"/>
      <c r="L14" s="95"/>
      <c r="M14" s="94"/>
      <c r="N14" s="95"/>
      <c r="O14" s="95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</row>
    <row r="15" spans="1:32" s="98" customFormat="1" ht="15" customHeight="1">
      <c r="A15" s="89"/>
      <c r="B15" s="96" t="s">
        <v>91</v>
      </c>
      <c r="C15" s="96"/>
      <c r="D15" s="97"/>
      <c r="E15" s="89">
        <f>SUM(F15:G15)</f>
        <v>103</v>
      </c>
      <c r="F15" s="89">
        <v>42</v>
      </c>
      <c r="G15" s="89">
        <v>61</v>
      </c>
      <c r="H15" s="89">
        <v>23</v>
      </c>
      <c r="I15" s="89">
        <v>8</v>
      </c>
      <c r="J15" s="89">
        <v>621</v>
      </c>
      <c r="K15" s="89">
        <v>0</v>
      </c>
      <c r="L15" s="89">
        <v>621</v>
      </c>
      <c r="M15" s="89">
        <v>621</v>
      </c>
      <c r="N15" s="89">
        <f>SUM(T15,W15,Z15)</f>
        <v>0</v>
      </c>
      <c r="O15" s="89">
        <v>621</v>
      </c>
      <c r="P15" s="89">
        <f>AB15</f>
        <v>0</v>
      </c>
      <c r="Q15" s="89">
        <f>AC15</f>
        <v>0</v>
      </c>
      <c r="R15" s="89">
        <f>AD15</f>
        <v>0</v>
      </c>
      <c r="S15" s="90">
        <f>SUM(T15:U15)</f>
        <v>313</v>
      </c>
      <c r="T15" s="90">
        <v>0</v>
      </c>
      <c r="U15" s="89">
        <v>313</v>
      </c>
      <c r="V15" s="90">
        <f>SUM(W15:X15)</f>
        <v>308</v>
      </c>
      <c r="W15" s="90">
        <v>0</v>
      </c>
      <c r="X15" s="89">
        <v>308</v>
      </c>
      <c r="Y15" s="90">
        <f>SUM(Z15:AA15)</f>
        <v>0</v>
      </c>
      <c r="Z15" s="90">
        <v>0</v>
      </c>
      <c r="AA15" s="90">
        <v>0</v>
      </c>
      <c r="AB15" s="90">
        <f>SUM(AC15:AD15)</f>
        <v>0</v>
      </c>
      <c r="AC15" s="90">
        <v>0</v>
      </c>
      <c r="AD15" s="90">
        <v>0</v>
      </c>
    </row>
    <row r="16" spans="1:32" ht="9" customHeight="1">
      <c r="A16" s="99"/>
      <c r="B16" s="99"/>
      <c r="C16" s="99"/>
      <c r="D16" s="100"/>
      <c r="E16" s="101"/>
      <c r="F16" s="101"/>
      <c r="G16" s="101"/>
      <c r="H16" s="101"/>
      <c r="I16" s="101"/>
      <c r="J16" s="99"/>
      <c r="K16" s="99"/>
      <c r="L16" s="99"/>
      <c r="M16" s="99"/>
      <c r="N16" s="99"/>
      <c r="O16" s="99"/>
      <c r="P16" s="99"/>
      <c r="Q16" s="99"/>
      <c r="R16" s="99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</row>
    <row r="17" spans="1:30" ht="15" customHeight="1">
      <c r="A17" s="60" t="s">
        <v>92</v>
      </c>
      <c r="B17" s="60"/>
      <c r="C17" s="60"/>
      <c r="D17" s="61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</row>
    <row r="18" spans="1:30" ht="15" customHeight="1">
      <c r="A18" s="60" t="s">
        <v>93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</row>
    <row r="19" spans="1:30" ht="15" customHeight="1">
      <c r="A19" s="60" t="s">
        <v>94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</row>
    <row r="20" spans="1:30" ht="15" customHeight="1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</row>
  </sheetData>
  <mergeCells count="17">
    <mergeCell ref="B15:D15"/>
    <mergeCell ref="M6:O6"/>
    <mergeCell ref="P6:R6"/>
    <mergeCell ref="S6:U6"/>
    <mergeCell ref="V6:X6"/>
    <mergeCell ref="Y6:AA6"/>
    <mergeCell ref="AB6:AD6"/>
    <mergeCell ref="A1:AD1"/>
    <mergeCell ref="A4:D5"/>
    <mergeCell ref="E4:G6"/>
    <mergeCell ref="H4:I6"/>
    <mergeCell ref="J4:AD4"/>
    <mergeCell ref="J5:R5"/>
    <mergeCell ref="S5:AA5"/>
    <mergeCell ref="AB5:AD5"/>
    <mergeCell ref="A6:D7"/>
    <mergeCell ref="J6:L6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9E57D-7341-45F8-9B41-04D1A48C11EC}">
  <sheetPr>
    <pageSetUpPr fitToPage="1"/>
  </sheetPr>
  <dimension ref="A1:L45"/>
  <sheetViews>
    <sheetView zoomScaleNormal="100" workbookViewId="0">
      <selection sqref="A1:L1"/>
    </sheetView>
  </sheetViews>
  <sheetFormatPr defaultColWidth="8.6328125" defaultRowHeight="15" customHeight="1"/>
  <cols>
    <col min="1" max="1" width="4.08984375" style="418" customWidth="1"/>
    <col min="2" max="2" width="6.6328125" style="418" customWidth="1"/>
    <col min="3" max="3" width="8" style="418" customWidth="1"/>
    <col min="4" max="4" width="9.6328125" style="418" customWidth="1"/>
    <col min="5" max="6" width="8.453125" style="418" customWidth="1"/>
    <col min="7" max="7" width="7.453125" style="418" customWidth="1"/>
    <col min="8" max="9" width="7.6328125" style="418" customWidth="1"/>
    <col min="10" max="10" width="7.08984375" style="418" customWidth="1"/>
    <col min="11" max="11" width="8.7265625" style="418" customWidth="1"/>
    <col min="12" max="12" width="7.6328125" style="418" customWidth="1"/>
    <col min="13" max="256" width="8.6328125" style="418"/>
    <col min="257" max="257" width="4.08984375" style="418" customWidth="1"/>
    <col min="258" max="258" width="6.6328125" style="418" customWidth="1"/>
    <col min="259" max="259" width="8" style="418" customWidth="1"/>
    <col min="260" max="260" width="9.6328125" style="418" customWidth="1"/>
    <col min="261" max="262" width="8.453125" style="418" customWidth="1"/>
    <col min="263" max="263" width="7.453125" style="418" customWidth="1"/>
    <col min="264" max="265" width="7.6328125" style="418" customWidth="1"/>
    <col min="266" max="266" width="7.08984375" style="418" customWidth="1"/>
    <col min="267" max="267" width="8.7265625" style="418" customWidth="1"/>
    <col min="268" max="268" width="7.6328125" style="418" customWidth="1"/>
    <col min="269" max="512" width="8.6328125" style="418"/>
    <col min="513" max="513" width="4.08984375" style="418" customWidth="1"/>
    <col min="514" max="514" width="6.6328125" style="418" customWidth="1"/>
    <col min="515" max="515" width="8" style="418" customWidth="1"/>
    <col min="516" max="516" width="9.6328125" style="418" customWidth="1"/>
    <col min="517" max="518" width="8.453125" style="418" customWidth="1"/>
    <col min="519" max="519" width="7.453125" style="418" customWidth="1"/>
    <col min="520" max="521" width="7.6328125" style="418" customWidth="1"/>
    <col min="522" max="522" width="7.08984375" style="418" customWidth="1"/>
    <col min="523" max="523" width="8.7265625" style="418" customWidth="1"/>
    <col min="524" max="524" width="7.6328125" style="418" customWidth="1"/>
    <col min="525" max="768" width="8.6328125" style="418"/>
    <col min="769" max="769" width="4.08984375" style="418" customWidth="1"/>
    <col min="770" max="770" width="6.6328125" style="418" customWidth="1"/>
    <col min="771" max="771" width="8" style="418" customWidth="1"/>
    <col min="772" max="772" width="9.6328125" style="418" customWidth="1"/>
    <col min="773" max="774" width="8.453125" style="418" customWidth="1"/>
    <col min="775" max="775" width="7.453125" style="418" customWidth="1"/>
    <col min="776" max="777" width="7.6328125" style="418" customWidth="1"/>
    <col min="778" max="778" width="7.08984375" style="418" customWidth="1"/>
    <col min="779" max="779" width="8.7265625" style="418" customWidth="1"/>
    <col min="780" max="780" width="7.6328125" style="418" customWidth="1"/>
    <col min="781" max="1024" width="8.6328125" style="418"/>
    <col min="1025" max="1025" width="4.08984375" style="418" customWidth="1"/>
    <col min="1026" max="1026" width="6.6328125" style="418" customWidth="1"/>
    <col min="1027" max="1027" width="8" style="418" customWidth="1"/>
    <col min="1028" max="1028" width="9.6328125" style="418" customWidth="1"/>
    <col min="1029" max="1030" width="8.453125" style="418" customWidth="1"/>
    <col min="1031" max="1031" width="7.453125" style="418" customWidth="1"/>
    <col min="1032" max="1033" width="7.6328125" style="418" customWidth="1"/>
    <col min="1034" max="1034" width="7.08984375" style="418" customWidth="1"/>
    <col min="1035" max="1035" width="8.7265625" style="418" customWidth="1"/>
    <col min="1036" max="1036" width="7.6328125" style="418" customWidth="1"/>
    <col min="1037" max="1280" width="8.6328125" style="418"/>
    <col min="1281" max="1281" width="4.08984375" style="418" customWidth="1"/>
    <col min="1282" max="1282" width="6.6328125" style="418" customWidth="1"/>
    <col min="1283" max="1283" width="8" style="418" customWidth="1"/>
    <col min="1284" max="1284" width="9.6328125" style="418" customWidth="1"/>
    <col min="1285" max="1286" width="8.453125" style="418" customWidth="1"/>
    <col min="1287" max="1287" width="7.453125" style="418" customWidth="1"/>
    <col min="1288" max="1289" width="7.6328125" style="418" customWidth="1"/>
    <col min="1290" max="1290" width="7.08984375" style="418" customWidth="1"/>
    <col min="1291" max="1291" width="8.7265625" style="418" customWidth="1"/>
    <col min="1292" max="1292" width="7.6328125" style="418" customWidth="1"/>
    <col min="1293" max="1536" width="8.6328125" style="418"/>
    <col min="1537" max="1537" width="4.08984375" style="418" customWidth="1"/>
    <col min="1538" max="1538" width="6.6328125" style="418" customWidth="1"/>
    <col min="1539" max="1539" width="8" style="418" customWidth="1"/>
    <col min="1540" max="1540" width="9.6328125" style="418" customWidth="1"/>
    <col min="1541" max="1542" width="8.453125" style="418" customWidth="1"/>
    <col min="1543" max="1543" width="7.453125" style="418" customWidth="1"/>
    <col min="1544" max="1545" width="7.6328125" style="418" customWidth="1"/>
    <col min="1546" max="1546" width="7.08984375" style="418" customWidth="1"/>
    <col min="1547" max="1547" width="8.7265625" style="418" customWidth="1"/>
    <col min="1548" max="1548" width="7.6328125" style="418" customWidth="1"/>
    <col min="1549" max="1792" width="8.6328125" style="418"/>
    <col min="1793" max="1793" width="4.08984375" style="418" customWidth="1"/>
    <col min="1794" max="1794" width="6.6328125" style="418" customWidth="1"/>
    <col min="1795" max="1795" width="8" style="418" customWidth="1"/>
    <col min="1796" max="1796" width="9.6328125" style="418" customWidth="1"/>
    <col min="1797" max="1798" width="8.453125" style="418" customWidth="1"/>
    <col min="1799" max="1799" width="7.453125" style="418" customWidth="1"/>
    <col min="1800" max="1801" width="7.6328125" style="418" customWidth="1"/>
    <col min="1802" max="1802" width="7.08984375" style="418" customWidth="1"/>
    <col min="1803" max="1803" width="8.7265625" style="418" customWidth="1"/>
    <col min="1804" max="1804" width="7.6328125" style="418" customWidth="1"/>
    <col min="1805" max="2048" width="8.6328125" style="418"/>
    <col min="2049" max="2049" width="4.08984375" style="418" customWidth="1"/>
    <col min="2050" max="2050" width="6.6328125" style="418" customWidth="1"/>
    <col min="2051" max="2051" width="8" style="418" customWidth="1"/>
    <col min="2052" max="2052" width="9.6328125" style="418" customWidth="1"/>
    <col min="2053" max="2054" width="8.453125" style="418" customWidth="1"/>
    <col min="2055" max="2055" width="7.453125" style="418" customWidth="1"/>
    <col min="2056" max="2057" width="7.6328125" style="418" customWidth="1"/>
    <col min="2058" max="2058" width="7.08984375" style="418" customWidth="1"/>
    <col min="2059" max="2059" width="8.7265625" style="418" customWidth="1"/>
    <col min="2060" max="2060" width="7.6328125" style="418" customWidth="1"/>
    <col min="2061" max="2304" width="8.6328125" style="418"/>
    <col min="2305" max="2305" width="4.08984375" style="418" customWidth="1"/>
    <col min="2306" max="2306" width="6.6328125" style="418" customWidth="1"/>
    <col min="2307" max="2307" width="8" style="418" customWidth="1"/>
    <col min="2308" max="2308" width="9.6328125" style="418" customWidth="1"/>
    <col min="2309" max="2310" width="8.453125" style="418" customWidth="1"/>
    <col min="2311" max="2311" width="7.453125" style="418" customWidth="1"/>
    <col min="2312" max="2313" width="7.6328125" style="418" customWidth="1"/>
    <col min="2314" max="2314" width="7.08984375" style="418" customWidth="1"/>
    <col min="2315" max="2315" width="8.7265625" style="418" customWidth="1"/>
    <col min="2316" max="2316" width="7.6328125" style="418" customWidth="1"/>
    <col min="2317" max="2560" width="8.6328125" style="418"/>
    <col min="2561" max="2561" width="4.08984375" style="418" customWidth="1"/>
    <col min="2562" max="2562" width="6.6328125" style="418" customWidth="1"/>
    <col min="2563" max="2563" width="8" style="418" customWidth="1"/>
    <col min="2564" max="2564" width="9.6328125" style="418" customWidth="1"/>
    <col min="2565" max="2566" width="8.453125" style="418" customWidth="1"/>
    <col min="2567" max="2567" width="7.453125" style="418" customWidth="1"/>
    <col min="2568" max="2569" width="7.6328125" style="418" customWidth="1"/>
    <col min="2570" max="2570" width="7.08984375" style="418" customWidth="1"/>
    <col min="2571" max="2571" width="8.7265625" style="418" customWidth="1"/>
    <col min="2572" max="2572" width="7.6328125" style="418" customWidth="1"/>
    <col min="2573" max="2816" width="8.6328125" style="418"/>
    <col min="2817" max="2817" width="4.08984375" style="418" customWidth="1"/>
    <col min="2818" max="2818" width="6.6328125" style="418" customWidth="1"/>
    <col min="2819" max="2819" width="8" style="418" customWidth="1"/>
    <col min="2820" max="2820" width="9.6328125" style="418" customWidth="1"/>
    <col min="2821" max="2822" width="8.453125" style="418" customWidth="1"/>
    <col min="2823" max="2823" width="7.453125" style="418" customWidth="1"/>
    <col min="2824" max="2825" width="7.6328125" style="418" customWidth="1"/>
    <col min="2826" max="2826" width="7.08984375" style="418" customWidth="1"/>
    <col min="2827" max="2827" width="8.7265625" style="418" customWidth="1"/>
    <col min="2828" max="2828" width="7.6328125" style="418" customWidth="1"/>
    <col min="2829" max="3072" width="8.6328125" style="418"/>
    <col min="3073" max="3073" width="4.08984375" style="418" customWidth="1"/>
    <col min="3074" max="3074" width="6.6328125" style="418" customWidth="1"/>
    <col min="3075" max="3075" width="8" style="418" customWidth="1"/>
    <col min="3076" max="3076" width="9.6328125" style="418" customWidth="1"/>
    <col min="3077" max="3078" width="8.453125" style="418" customWidth="1"/>
    <col min="3079" max="3079" width="7.453125" style="418" customWidth="1"/>
    <col min="3080" max="3081" width="7.6328125" style="418" customWidth="1"/>
    <col min="3082" max="3082" width="7.08984375" style="418" customWidth="1"/>
    <col min="3083" max="3083" width="8.7265625" style="418" customWidth="1"/>
    <col min="3084" max="3084" width="7.6328125" style="418" customWidth="1"/>
    <col min="3085" max="3328" width="8.6328125" style="418"/>
    <col min="3329" max="3329" width="4.08984375" style="418" customWidth="1"/>
    <col min="3330" max="3330" width="6.6328125" style="418" customWidth="1"/>
    <col min="3331" max="3331" width="8" style="418" customWidth="1"/>
    <col min="3332" max="3332" width="9.6328125" style="418" customWidth="1"/>
    <col min="3333" max="3334" width="8.453125" style="418" customWidth="1"/>
    <col min="3335" max="3335" width="7.453125" style="418" customWidth="1"/>
    <col min="3336" max="3337" width="7.6328125" style="418" customWidth="1"/>
    <col min="3338" max="3338" width="7.08984375" style="418" customWidth="1"/>
    <col min="3339" max="3339" width="8.7265625" style="418" customWidth="1"/>
    <col min="3340" max="3340" width="7.6328125" style="418" customWidth="1"/>
    <col min="3341" max="3584" width="8.6328125" style="418"/>
    <col min="3585" max="3585" width="4.08984375" style="418" customWidth="1"/>
    <col min="3586" max="3586" width="6.6328125" style="418" customWidth="1"/>
    <col min="3587" max="3587" width="8" style="418" customWidth="1"/>
    <col min="3588" max="3588" width="9.6328125" style="418" customWidth="1"/>
    <col min="3589" max="3590" width="8.453125" style="418" customWidth="1"/>
    <col min="3591" max="3591" width="7.453125" style="418" customWidth="1"/>
    <col min="3592" max="3593" width="7.6328125" style="418" customWidth="1"/>
    <col min="3594" max="3594" width="7.08984375" style="418" customWidth="1"/>
    <col min="3595" max="3595" width="8.7265625" style="418" customWidth="1"/>
    <col min="3596" max="3596" width="7.6328125" style="418" customWidth="1"/>
    <col min="3597" max="3840" width="8.6328125" style="418"/>
    <col min="3841" max="3841" width="4.08984375" style="418" customWidth="1"/>
    <col min="3842" max="3842" width="6.6328125" style="418" customWidth="1"/>
    <col min="3843" max="3843" width="8" style="418" customWidth="1"/>
    <col min="3844" max="3844" width="9.6328125" style="418" customWidth="1"/>
    <col min="3845" max="3846" width="8.453125" style="418" customWidth="1"/>
    <col min="3847" max="3847" width="7.453125" style="418" customWidth="1"/>
    <col min="3848" max="3849" width="7.6328125" style="418" customWidth="1"/>
    <col min="3850" max="3850" width="7.08984375" style="418" customWidth="1"/>
    <col min="3851" max="3851" width="8.7265625" style="418" customWidth="1"/>
    <col min="3852" max="3852" width="7.6328125" style="418" customWidth="1"/>
    <col min="3853" max="4096" width="8.6328125" style="418"/>
    <col min="4097" max="4097" width="4.08984375" style="418" customWidth="1"/>
    <col min="4098" max="4098" width="6.6328125" style="418" customWidth="1"/>
    <col min="4099" max="4099" width="8" style="418" customWidth="1"/>
    <col min="4100" max="4100" width="9.6328125" style="418" customWidth="1"/>
    <col min="4101" max="4102" width="8.453125" style="418" customWidth="1"/>
    <col min="4103" max="4103" width="7.453125" style="418" customWidth="1"/>
    <col min="4104" max="4105" width="7.6328125" style="418" customWidth="1"/>
    <col min="4106" max="4106" width="7.08984375" style="418" customWidth="1"/>
    <col min="4107" max="4107" width="8.7265625" style="418" customWidth="1"/>
    <col min="4108" max="4108" width="7.6328125" style="418" customWidth="1"/>
    <col min="4109" max="4352" width="8.6328125" style="418"/>
    <col min="4353" max="4353" width="4.08984375" style="418" customWidth="1"/>
    <col min="4354" max="4354" width="6.6328125" style="418" customWidth="1"/>
    <col min="4355" max="4355" width="8" style="418" customWidth="1"/>
    <col min="4356" max="4356" width="9.6328125" style="418" customWidth="1"/>
    <col min="4357" max="4358" width="8.453125" style="418" customWidth="1"/>
    <col min="4359" max="4359" width="7.453125" style="418" customWidth="1"/>
    <col min="4360" max="4361" width="7.6328125" style="418" customWidth="1"/>
    <col min="4362" max="4362" width="7.08984375" style="418" customWidth="1"/>
    <col min="4363" max="4363" width="8.7265625" style="418" customWidth="1"/>
    <col min="4364" max="4364" width="7.6328125" style="418" customWidth="1"/>
    <col min="4365" max="4608" width="8.6328125" style="418"/>
    <col min="4609" max="4609" width="4.08984375" style="418" customWidth="1"/>
    <col min="4610" max="4610" width="6.6328125" style="418" customWidth="1"/>
    <col min="4611" max="4611" width="8" style="418" customWidth="1"/>
    <col min="4612" max="4612" width="9.6328125" style="418" customWidth="1"/>
    <col min="4613" max="4614" width="8.453125" style="418" customWidth="1"/>
    <col min="4615" max="4615" width="7.453125" style="418" customWidth="1"/>
    <col min="4616" max="4617" width="7.6328125" style="418" customWidth="1"/>
    <col min="4618" max="4618" width="7.08984375" style="418" customWidth="1"/>
    <col min="4619" max="4619" width="8.7265625" style="418" customWidth="1"/>
    <col min="4620" max="4620" width="7.6328125" style="418" customWidth="1"/>
    <col min="4621" max="4864" width="8.6328125" style="418"/>
    <col min="4865" max="4865" width="4.08984375" style="418" customWidth="1"/>
    <col min="4866" max="4866" width="6.6328125" style="418" customWidth="1"/>
    <col min="4867" max="4867" width="8" style="418" customWidth="1"/>
    <col min="4868" max="4868" width="9.6328125" style="418" customWidth="1"/>
    <col min="4869" max="4870" width="8.453125" style="418" customWidth="1"/>
    <col min="4871" max="4871" width="7.453125" style="418" customWidth="1"/>
    <col min="4872" max="4873" width="7.6328125" style="418" customWidth="1"/>
    <col min="4874" max="4874" width="7.08984375" style="418" customWidth="1"/>
    <col min="4875" max="4875" width="8.7265625" style="418" customWidth="1"/>
    <col min="4876" max="4876" width="7.6328125" style="418" customWidth="1"/>
    <col min="4877" max="5120" width="8.6328125" style="418"/>
    <col min="5121" max="5121" width="4.08984375" style="418" customWidth="1"/>
    <col min="5122" max="5122" width="6.6328125" style="418" customWidth="1"/>
    <col min="5123" max="5123" width="8" style="418" customWidth="1"/>
    <col min="5124" max="5124" width="9.6328125" style="418" customWidth="1"/>
    <col min="5125" max="5126" width="8.453125" style="418" customWidth="1"/>
    <col min="5127" max="5127" width="7.453125" style="418" customWidth="1"/>
    <col min="5128" max="5129" width="7.6328125" style="418" customWidth="1"/>
    <col min="5130" max="5130" width="7.08984375" style="418" customWidth="1"/>
    <col min="5131" max="5131" width="8.7265625" style="418" customWidth="1"/>
    <col min="5132" max="5132" width="7.6328125" style="418" customWidth="1"/>
    <col min="5133" max="5376" width="8.6328125" style="418"/>
    <col min="5377" max="5377" width="4.08984375" style="418" customWidth="1"/>
    <col min="5378" max="5378" width="6.6328125" style="418" customWidth="1"/>
    <col min="5379" max="5379" width="8" style="418" customWidth="1"/>
    <col min="5380" max="5380" width="9.6328125" style="418" customWidth="1"/>
    <col min="5381" max="5382" width="8.453125" style="418" customWidth="1"/>
    <col min="5383" max="5383" width="7.453125" style="418" customWidth="1"/>
    <col min="5384" max="5385" width="7.6328125" style="418" customWidth="1"/>
    <col min="5386" max="5386" width="7.08984375" style="418" customWidth="1"/>
    <col min="5387" max="5387" width="8.7265625" style="418" customWidth="1"/>
    <col min="5388" max="5388" width="7.6328125" style="418" customWidth="1"/>
    <col min="5389" max="5632" width="8.6328125" style="418"/>
    <col min="5633" max="5633" width="4.08984375" style="418" customWidth="1"/>
    <col min="5634" max="5634" width="6.6328125" style="418" customWidth="1"/>
    <col min="5635" max="5635" width="8" style="418" customWidth="1"/>
    <col min="5636" max="5636" width="9.6328125" style="418" customWidth="1"/>
    <col min="5637" max="5638" width="8.453125" style="418" customWidth="1"/>
    <col min="5639" max="5639" width="7.453125" style="418" customWidth="1"/>
    <col min="5640" max="5641" width="7.6328125" style="418" customWidth="1"/>
    <col min="5642" max="5642" width="7.08984375" style="418" customWidth="1"/>
    <col min="5643" max="5643" width="8.7265625" style="418" customWidth="1"/>
    <col min="5644" max="5644" width="7.6328125" style="418" customWidth="1"/>
    <col min="5645" max="5888" width="8.6328125" style="418"/>
    <col min="5889" max="5889" width="4.08984375" style="418" customWidth="1"/>
    <col min="5890" max="5890" width="6.6328125" style="418" customWidth="1"/>
    <col min="5891" max="5891" width="8" style="418" customWidth="1"/>
    <col min="5892" max="5892" width="9.6328125" style="418" customWidth="1"/>
    <col min="5893" max="5894" width="8.453125" style="418" customWidth="1"/>
    <col min="5895" max="5895" width="7.453125" style="418" customWidth="1"/>
    <col min="5896" max="5897" width="7.6328125" style="418" customWidth="1"/>
    <col min="5898" max="5898" width="7.08984375" style="418" customWidth="1"/>
    <col min="5899" max="5899" width="8.7265625" style="418" customWidth="1"/>
    <col min="5900" max="5900" width="7.6328125" style="418" customWidth="1"/>
    <col min="5901" max="6144" width="8.6328125" style="418"/>
    <col min="6145" max="6145" width="4.08984375" style="418" customWidth="1"/>
    <col min="6146" max="6146" width="6.6328125" style="418" customWidth="1"/>
    <col min="6147" max="6147" width="8" style="418" customWidth="1"/>
    <col min="6148" max="6148" width="9.6328125" style="418" customWidth="1"/>
    <col min="6149" max="6150" width="8.453125" style="418" customWidth="1"/>
    <col min="6151" max="6151" width="7.453125" style="418" customWidth="1"/>
    <col min="6152" max="6153" width="7.6328125" style="418" customWidth="1"/>
    <col min="6154" max="6154" width="7.08984375" style="418" customWidth="1"/>
    <col min="6155" max="6155" width="8.7265625" style="418" customWidth="1"/>
    <col min="6156" max="6156" width="7.6328125" style="418" customWidth="1"/>
    <col min="6157" max="6400" width="8.6328125" style="418"/>
    <col min="6401" max="6401" width="4.08984375" style="418" customWidth="1"/>
    <col min="6402" max="6402" width="6.6328125" style="418" customWidth="1"/>
    <col min="6403" max="6403" width="8" style="418" customWidth="1"/>
    <col min="6404" max="6404" width="9.6328125" style="418" customWidth="1"/>
    <col min="6405" max="6406" width="8.453125" style="418" customWidth="1"/>
    <col min="6407" max="6407" width="7.453125" style="418" customWidth="1"/>
    <col min="6408" max="6409" width="7.6328125" style="418" customWidth="1"/>
    <col min="6410" max="6410" width="7.08984375" style="418" customWidth="1"/>
    <col min="6411" max="6411" width="8.7265625" style="418" customWidth="1"/>
    <col min="6412" max="6412" width="7.6328125" style="418" customWidth="1"/>
    <col min="6413" max="6656" width="8.6328125" style="418"/>
    <col min="6657" max="6657" width="4.08984375" style="418" customWidth="1"/>
    <col min="6658" max="6658" width="6.6328125" style="418" customWidth="1"/>
    <col min="6659" max="6659" width="8" style="418" customWidth="1"/>
    <col min="6660" max="6660" width="9.6328125" style="418" customWidth="1"/>
    <col min="6661" max="6662" width="8.453125" style="418" customWidth="1"/>
    <col min="6663" max="6663" width="7.453125" style="418" customWidth="1"/>
    <col min="6664" max="6665" width="7.6328125" style="418" customWidth="1"/>
    <col min="6666" max="6666" width="7.08984375" style="418" customWidth="1"/>
    <col min="6667" max="6667" width="8.7265625" style="418" customWidth="1"/>
    <col min="6668" max="6668" width="7.6328125" style="418" customWidth="1"/>
    <col min="6669" max="6912" width="8.6328125" style="418"/>
    <col min="6913" max="6913" width="4.08984375" style="418" customWidth="1"/>
    <col min="6914" max="6914" width="6.6328125" style="418" customWidth="1"/>
    <col min="6915" max="6915" width="8" style="418" customWidth="1"/>
    <col min="6916" max="6916" width="9.6328125" style="418" customWidth="1"/>
    <col min="6917" max="6918" width="8.453125" style="418" customWidth="1"/>
    <col min="6919" max="6919" width="7.453125" style="418" customWidth="1"/>
    <col min="6920" max="6921" width="7.6328125" style="418" customWidth="1"/>
    <col min="6922" max="6922" width="7.08984375" style="418" customWidth="1"/>
    <col min="6923" max="6923" width="8.7265625" style="418" customWidth="1"/>
    <col min="6924" max="6924" width="7.6328125" style="418" customWidth="1"/>
    <col min="6925" max="7168" width="8.6328125" style="418"/>
    <col min="7169" max="7169" width="4.08984375" style="418" customWidth="1"/>
    <col min="7170" max="7170" width="6.6328125" style="418" customWidth="1"/>
    <col min="7171" max="7171" width="8" style="418" customWidth="1"/>
    <col min="7172" max="7172" width="9.6328125" style="418" customWidth="1"/>
    <col min="7173" max="7174" width="8.453125" style="418" customWidth="1"/>
    <col min="7175" max="7175" width="7.453125" style="418" customWidth="1"/>
    <col min="7176" max="7177" width="7.6328125" style="418" customWidth="1"/>
    <col min="7178" max="7178" width="7.08984375" style="418" customWidth="1"/>
    <col min="7179" max="7179" width="8.7265625" style="418" customWidth="1"/>
    <col min="7180" max="7180" width="7.6328125" style="418" customWidth="1"/>
    <col min="7181" max="7424" width="8.6328125" style="418"/>
    <col min="7425" max="7425" width="4.08984375" style="418" customWidth="1"/>
    <col min="7426" max="7426" width="6.6328125" style="418" customWidth="1"/>
    <col min="7427" max="7427" width="8" style="418" customWidth="1"/>
    <col min="7428" max="7428" width="9.6328125" style="418" customWidth="1"/>
    <col min="7429" max="7430" width="8.453125" style="418" customWidth="1"/>
    <col min="7431" max="7431" width="7.453125" style="418" customWidth="1"/>
    <col min="7432" max="7433" width="7.6328125" style="418" customWidth="1"/>
    <col min="7434" max="7434" width="7.08984375" style="418" customWidth="1"/>
    <col min="7435" max="7435" width="8.7265625" style="418" customWidth="1"/>
    <col min="7436" max="7436" width="7.6328125" style="418" customWidth="1"/>
    <col min="7437" max="7680" width="8.6328125" style="418"/>
    <col min="7681" max="7681" width="4.08984375" style="418" customWidth="1"/>
    <col min="7682" max="7682" width="6.6328125" style="418" customWidth="1"/>
    <col min="7683" max="7683" width="8" style="418" customWidth="1"/>
    <col min="7684" max="7684" width="9.6328125" style="418" customWidth="1"/>
    <col min="7685" max="7686" width="8.453125" style="418" customWidth="1"/>
    <col min="7687" max="7687" width="7.453125" style="418" customWidth="1"/>
    <col min="7688" max="7689" width="7.6328125" style="418" customWidth="1"/>
    <col min="7690" max="7690" width="7.08984375" style="418" customWidth="1"/>
    <col min="7691" max="7691" width="8.7265625" style="418" customWidth="1"/>
    <col min="7692" max="7692" width="7.6328125" style="418" customWidth="1"/>
    <col min="7693" max="7936" width="8.6328125" style="418"/>
    <col min="7937" max="7937" width="4.08984375" style="418" customWidth="1"/>
    <col min="7938" max="7938" width="6.6328125" style="418" customWidth="1"/>
    <col min="7939" max="7939" width="8" style="418" customWidth="1"/>
    <col min="7940" max="7940" width="9.6328125" style="418" customWidth="1"/>
    <col min="7941" max="7942" width="8.453125" style="418" customWidth="1"/>
    <col min="7943" max="7943" width="7.453125" style="418" customWidth="1"/>
    <col min="7944" max="7945" width="7.6328125" style="418" customWidth="1"/>
    <col min="7946" max="7946" width="7.08984375" style="418" customWidth="1"/>
    <col min="7947" max="7947" width="8.7265625" style="418" customWidth="1"/>
    <col min="7948" max="7948" width="7.6328125" style="418" customWidth="1"/>
    <col min="7949" max="8192" width="8.6328125" style="418"/>
    <col min="8193" max="8193" width="4.08984375" style="418" customWidth="1"/>
    <col min="8194" max="8194" width="6.6328125" style="418" customWidth="1"/>
    <col min="8195" max="8195" width="8" style="418" customWidth="1"/>
    <col min="8196" max="8196" width="9.6328125" style="418" customWidth="1"/>
    <col min="8197" max="8198" width="8.453125" style="418" customWidth="1"/>
    <col min="8199" max="8199" width="7.453125" style="418" customWidth="1"/>
    <col min="8200" max="8201" width="7.6328125" style="418" customWidth="1"/>
    <col min="8202" max="8202" width="7.08984375" style="418" customWidth="1"/>
    <col min="8203" max="8203" width="8.7265625" style="418" customWidth="1"/>
    <col min="8204" max="8204" width="7.6328125" style="418" customWidth="1"/>
    <col min="8205" max="8448" width="8.6328125" style="418"/>
    <col min="8449" max="8449" width="4.08984375" style="418" customWidth="1"/>
    <col min="8450" max="8450" width="6.6328125" style="418" customWidth="1"/>
    <col min="8451" max="8451" width="8" style="418" customWidth="1"/>
    <col min="8452" max="8452" width="9.6328125" style="418" customWidth="1"/>
    <col min="8453" max="8454" width="8.453125" style="418" customWidth="1"/>
    <col min="8455" max="8455" width="7.453125" style="418" customWidth="1"/>
    <col min="8456" max="8457" width="7.6328125" style="418" customWidth="1"/>
    <col min="8458" max="8458" width="7.08984375" style="418" customWidth="1"/>
    <col min="8459" max="8459" width="8.7265625" style="418" customWidth="1"/>
    <col min="8460" max="8460" width="7.6328125" style="418" customWidth="1"/>
    <col min="8461" max="8704" width="8.6328125" style="418"/>
    <col min="8705" max="8705" width="4.08984375" style="418" customWidth="1"/>
    <col min="8706" max="8706" width="6.6328125" style="418" customWidth="1"/>
    <col min="8707" max="8707" width="8" style="418" customWidth="1"/>
    <col min="8708" max="8708" width="9.6328125" style="418" customWidth="1"/>
    <col min="8709" max="8710" width="8.453125" style="418" customWidth="1"/>
    <col min="8711" max="8711" width="7.453125" style="418" customWidth="1"/>
    <col min="8712" max="8713" width="7.6328125" style="418" customWidth="1"/>
    <col min="8714" max="8714" width="7.08984375" style="418" customWidth="1"/>
    <col min="8715" max="8715" width="8.7265625" style="418" customWidth="1"/>
    <col min="8716" max="8716" width="7.6328125" style="418" customWidth="1"/>
    <col min="8717" max="8960" width="8.6328125" style="418"/>
    <col min="8961" max="8961" width="4.08984375" style="418" customWidth="1"/>
    <col min="8962" max="8962" width="6.6328125" style="418" customWidth="1"/>
    <col min="8963" max="8963" width="8" style="418" customWidth="1"/>
    <col min="8964" max="8964" width="9.6328125" style="418" customWidth="1"/>
    <col min="8965" max="8966" width="8.453125" style="418" customWidth="1"/>
    <col min="8967" max="8967" width="7.453125" style="418" customWidth="1"/>
    <col min="8968" max="8969" width="7.6328125" style="418" customWidth="1"/>
    <col min="8970" max="8970" width="7.08984375" style="418" customWidth="1"/>
    <col min="8971" max="8971" width="8.7265625" style="418" customWidth="1"/>
    <col min="8972" max="8972" width="7.6328125" style="418" customWidth="1"/>
    <col min="8973" max="9216" width="8.6328125" style="418"/>
    <col min="9217" max="9217" width="4.08984375" style="418" customWidth="1"/>
    <col min="9218" max="9218" width="6.6328125" style="418" customWidth="1"/>
    <col min="9219" max="9219" width="8" style="418" customWidth="1"/>
    <col min="9220" max="9220" width="9.6328125" style="418" customWidth="1"/>
    <col min="9221" max="9222" width="8.453125" style="418" customWidth="1"/>
    <col min="9223" max="9223" width="7.453125" style="418" customWidth="1"/>
    <col min="9224" max="9225" width="7.6328125" style="418" customWidth="1"/>
    <col min="9226" max="9226" width="7.08984375" style="418" customWidth="1"/>
    <col min="9227" max="9227" width="8.7265625" style="418" customWidth="1"/>
    <col min="9228" max="9228" width="7.6328125" style="418" customWidth="1"/>
    <col min="9229" max="9472" width="8.6328125" style="418"/>
    <col min="9473" max="9473" width="4.08984375" style="418" customWidth="1"/>
    <col min="9474" max="9474" width="6.6328125" style="418" customWidth="1"/>
    <col min="9475" max="9475" width="8" style="418" customWidth="1"/>
    <col min="9476" max="9476" width="9.6328125" style="418" customWidth="1"/>
    <col min="9477" max="9478" width="8.453125" style="418" customWidth="1"/>
    <col min="9479" max="9479" width="7.453125" style="418" customWidth="1"/>
    <col min="9480" max="9481" width="7.6328125" style="418" customWidth="1"/>
    <col min="9482" max="9482" width="7.08984375" style="418" customWidth="1"/>
    <col min="9483" max="9483" width="8.7265625" style="418" customWidth="1"/>
    <col min="9484" max="9484" width="7.6328125" style="418" customWidth="1"/>
    <col min="9485" max="9728" width="8.6328125" style="418"/>
    <col min="9729" max="9729" width="4.08984375" style="418" customWidth="1"/>
    <col min="9730" max="9730" width="6.6328125" style="418" customWidth="1"/>
    <col min="9731" max="9731" width="8" style="418" customWidth="1"/>
    <col min="9732" max="9732" width="9.6328125" style="418" customWidth="1"/>
    <col min="9733" max="9734" width="8.453125" style="418" customWidth="1"/>
    <col min="9735" max="9735" width="7.453125" style="418" customWidth="1"/>
    <col min="9736" max="9737" width="7.6328125" style="418" customWidth="1"/>
    <col min="9738" max="9738" width="7.08984375" style="418" customWidth="1"/>
    <col min="9739" max="9739" width="8.7265625" style="418" customWidth="1"/>
    <col min="9740" max="9740" width="7.6328125" style="418" customWidth="1"/>
    <col min="9741" max="9984" width="8.6328125" style="418"/>
    <col min="9985" max="9985" width="4.08984375" style="418" customWidth="1"/>
    <col min="9986" max="9986" width="6.6328125" style="418" customWidth="1"/>
    <col min="9987" max="9987" width="8" style="418" customWidth="1"/>
    <col min="9988" max="9988" width="9.6328125" style="418" customWidth="1"/>
    <col min="9989" max="9990" width="8.453125" style="418" customWidth="1"/>
    <col min="9991" max="9991" width="7.453125" style="418" customWidth="1"/>
    <col min="9992" max="9993" width="7.6328125" style="418" customWidth="1"/>
    <col min="9994" max="9994" width="7.08984375" style="418" customWidth="1"/>
    <col min="9995" max="9995" width="8.7265625" style="418" customWidth="1"/>
    <col min="9996" max="9996" width="7.6328125" style="418" customWidth="1"/>
    <col min="9997" max="10240" width="8.6328125" style="418"/>
    <col min="10241" max="10241" width="4.08984375" style="418" customWidth="1"/>
    <col min="10242" max="10242" width="6.6328125" style="418" customWidth="1"/>
    <col min="10243" max="10243" width="8" style="418" customWidth="1"/>
    <col min="10244" max="10244" width="9.6328125" style="418" customWidth="1"/>
    <col min="10245" max="10246" width="8.453125" style="418" customWidth="1"/>
    <col min="10247" max="10247" width="7.453125" style="418" customWidth="1"/>
    <col min="10248" max="10249" width="7.6328125" style="418" customWidth="1"/>
    <col min="10250" max="10250" width="7.08984375" style="418" customWidth="1"/>
    <col min="10251" max="10251" width="8.7265625" style="418" customWidth="1"/>
    <col min="10252" max="10252" width="7.6328125" style="418" customWidth="1"/>
    <col min="10253" max="10496" width="8.6328125" style="418"/>
    <col min="10497" max="10497" width="4.08984375" style="418" customWidth="1"/>
    <col min="10498" max="10498" width="6.6328125" style="418" customWidth="1"/>
    <col min="10499" max="10499" width="8" style="418" customWidth="1"/>
    <col min="10500" max="10500" width="9.6328125" style="418" customWidth="1"/>
    <col min="10501" max="10502" width="8.453125" style="418" customWidth="1"/>
    <col min="10503" max="10503" width="7.453125" style="418" customWidth="1"/>
    <col min="10504" max="10505" width="7.6328125" style="418" customWidth="1"/>
    <col min="10506" max="10506" width="7.08984375" style="418" customWidth="1"/>
    <col min="10507" max="10507" width="8.7265625" style="418" customWidth="1"/>
    <col min="10508" max="10508" width="7.6328125" style="418" customWidth="1"/>
    <col min="10509" max="10752" width="8.6328125" style="418"/>
    <col min="10753" max="10753" width="4.08984375" style="418" customWidth="1"/>
    <col min="10754" max="10754" width="6.6328125" style="418" customWidth="1"/>
    <col min="10755" max="10755" width="8" style="418" customWidth="1"/>
    <col min="10756" max="10756" width="9.6328125" style="418" customWidth="1"/>
    <col min="10757" max="10758" width="8.453125" style="418" customWidth="1"/>
    <col min="10759" max="10759" width="7.453125" style="418" customWidth="1"/>
    <col min="10760" max="10761" width="7.6328125" style="418" customWidth="1"/>
    <col min="10762" max="10762" width="7.08984375" style="418" customWidth="1"/>
    <col min="10763" max="10763" width="8.7265625" style="418" customWidth="1"/>
    <col min="10764" max="10764" width="7.6328125" style="418" customWidth="1"/>
    <col min="10765" max="11008" width="8.6328125" style="418"/>
    <col min="11009" max="11009" width="4.08984375" style="418" customWidth="1"/>
    <col min="11010" max="11010" width="6.6328125" style="418" customWidth="1"/>
    <col min="11011" max="11011" width="8" style="418" customWidth="1"/>
    <col min="11012" max="11012" width="9.6328125" style="418" customWidth="1"/>
    <col min="11013" max="11014" width="8.453125" style="418" customWidth="1"/>
    <col min="11015" max="11015" width="7.453125" style="418" customWidth="1"/>
    <col min="11016" max="11017" width="7.6328125" style="418" customWidth="1"/>
    <col min="11018" max="11018" width="7.08984375" style="418" customWidth="1"/>
    <col min="11019" max="11019" width="8.7265625" style="418" customWidth="1"/>
    <col min="11020" max="11020" width="7.6328125" style="418" customWidth="1"/>
    <col min="11021" max="11264" width="8.6328125" style="418"/>
    <col min="11265" max="11265" width="4.08984375" style="418" customWidth="1"/>
    <col min="11266" max="11266" width="6.6328125" style="418" customWidth="1"/>
    <col min="11267" max="11267" width="8" style="418" customWidth="1"/>
    <col min="11268" max="11268" width="9.6328125" style="418" customWidth="1"/>
    <col min="11269" max="11270" width="8.453125" style="418" customWidth="1"/>
    <col min="11271" max="11271" width="7.453125" style="418" customWidth="1"/>
    <col min="11272" max="11273" width="7.6328125" style="418" customWidth="1"/>
    <col min="11274" max="11274" width="7.08984375" style="418" customWidth="1"/>
    <col min="11275" max="11275" width="8.7265625" style="418" customWidth="1"/>
    <col min="11276" max="11276" width="7.6328125" style="418" customWidth="1"/>
    <col min="11277" max="11520" width="8.6328125" style="418"/>
    <col min="11521" max="11521" width="4.08984375" style="418" customWidth="1"/>
    <col min="11522" max="11522" width="6.6328125" style="418" customWidth="1"/>
    <col min="11523" max="11523" width="8" style="418" customWidth="1"/>
    <col min="11524" max="11524" width="9.6328125" style="418" customWidth="1"/>
    <col min="11525" max="11526" width="8.453125" style="418" customWidth="1"/>
    <col min="11527" max="11527" width="7.453125" style="418" customWidth="1"/>
    <col min="11528" max="11529" width="7.6328125" style="418" customWidth="1"/>
    <col min="11530" max="11530" width="7.08984375" style="418" customWidth="1"/>
    <col min="11531" max="11531" width="8.7265625" style="418" customWidth="1"/>
    <col min="11532" max="11532" width="7.6328125" style="418" customWidth="1"/>
    <col min="11533" max="11776" width="8.6328125" style="418"/>
    <col min="11777" max="11777" width="4.08984375" style="418" customWidth="1"/>
    <col min="11778" max="11778" width="6.6328125" style="418" customWidth="1"/>
    <col min="11779" max="11779" width="8" style="418" customWidth="1"/>
    <col min="11780" max="11780" width="9.6328125" style="418" customWidth="1"/>
    <col min="11781" max="11782" width="8.453125" style="418" customWidth="1"/>
    <col min="11783" max="11783" width="7.453125" style="418" customWidth="1"/>
    <col min="11784" max="11785" width="7.6328125" style="418" customWidth="1"/>
    <col min="11786" max="11786" width="7.08984375" style="418" customWidth="1"/>
    <col min="11787" max="11787" width="8.7265625" style="418" customWidth="1"/>
    <col min="11788" max="11788" width="7.6328125" style="418" customWidth="1"/>
    <col min="11789" max="12032" width="8.6328125" style="418"/>
    <col min="12033" max="12033" width="4.08984375" style="418" customWidth="1"/>
    <col min="12034" max="12034" width="6.6328125" style="418" customWidth="1"/>
    <col min="12035" max="12035" width="8" style="418" customWidth="1"/>
    <col min="12036" max="12036" width="9.6328125" style="418" customWidth="1"/>
    <col min="12037" max="12038" width="8.453125" style="418" customWidth="1"/>
    <col min="12039" max="12039" width="7.453125" style="418" customWidth="1"/>
    <col min="12040" max="12041" width="7.6328125" style="418" customWidth="1"/>
    <col min="12042" max="12042" width="7.08984375" style="418" customWidth="1"/>
    <col min="12043" max="12043" width="8.7265625" style="418" customWidth="1"/>
    <col min="12044" max="12044" width="7.6328125" style="418" customWidth="1"/>
    <col min="12045" max="12288" width="8.6328125" style="418"/>
    <col min="12289" max="12289" width="4.08984375" style="418" customWidth="1"/>
    <col min="12290" max="12290" width="6.6328125" style="418" customWidth="1"/>
    <col min="12291" max="12291" width="8" style="418" customWidth="1"/>
    <col min="12292" max="12292" width="9.6328125" style="418" customWidth="1"/>
    <col min="12293" max="12294" width="8.453125" style="418" customWidth="1"/>
    <col min="12295" max="12295" width="7.453125" style="418" customWidth="1"/>
    <col min="12296" max="12297" width="7.6328125" style="418" customWidth="1"/>
    <col min="12298" max="12298" width="7.08984375" style="418" customWidth="1"/>
    <col min="12299" max="12299" width="8.7265625" style="418" customWidth="1"/>
    <col min="12300" max="12300" width="7.6328125" style="418" customWidth="1"/>
    <col min="12301" max="12544" width="8.6328125" style="418"/>
    <col min="12545" max="12545" width="4.08984375" style="418" customWidth="1"/>
    <col min="12546" max="12546" width="6.6328125" style="418" customWidth="1"/>
    <col min="12547" max="12547" width="8" style="418" customWidth="1"/>
    <col min="12548" max="12548" width="9.6328125" style="418" customWidth="1"/>
    <col min="12549" max="12550" width="8.453125" style="418" customWidth="1"/>
    <col min="12551" max="12551" width="7.453125" style="418" customWidth="1"/>
    <col min="12552" max="12553" width="7.6328125" style="418" customWidth="1"/>
    <col min="12554" max="12554" width="7.08984375" style="418" customWidth="1"/>
    <col min="12555" max="12555" width="8.7265625" style="418" customWidth="1"/>
    <col min="12556" max="12556" width="7.6328125" style="418" customWidth="1"/>
    <col min="12557" max="12800" width="8.6328125" style="418"/>
    <col min="12801" max="12801" width="4.08984375" style="418" customWidth="1"/>
    <col min="12802" max="12802" width="6.6328125" style="418" customWidth="1"/>
    <col min="12803" max="12803" width="8" style="418" customWidth="1"/>
    <col min="12804" max="12804" width="9.6328125" style="418" customWidth="1"/>
    <col min="12805" max="12806" width="8.453125" style="418" customWidth="1"/>
    <col min="12807" max="12807" width="7.453125" style="418" customWidth="1"/>
    <col min="12808" max="12809" width="7.6328125" style="418" customWidth="1"/>
    <col min="12810" max="12810" width="7.08984375" style="418" customWidth="1"/>
    <col min="12811" max="12811" width="8.7265625" style="418" customWidth="1"/>
    <col min="12812" max="12812" width="7.6328125" style="418" customWidth="1"/>
    <col min="12813" max="13056" width="8.6328125" style="418"/>
    <col min="13057" max="13057" width="4.08984375" style="418" customWidth="1"/>
    <col min="13058" max="13058" width="6.6328125" style="418" customWidth="1"/>
    <col min="13059" max="13059" width="8" style="418" customWidth="1"/>
    <col min="13060" max="13060" width="9.6328125" style="418" customWidth="1"/>
    <col min="13061" max="13062" width="8.453125" style="418" customWidth="1"/>
    <col min="13063" max="13063" width="7.453125" style="418" customWidth="1"/>
    <col min="13064" max="13065" width="7.6328125" style="418" customWidth="1"/>
    <col min="13066" max="13066" width="7.08984375" style="418" customWidth="1"/>
    <col min="13067" max="13067" width="8.7265625" style="418" customWidth="1"/>
    <col min="13068" max="13068" width="7.6328125" style="418" customWidth="1"/>
    <col min="13069" max="13312" width="8.6328125" style="418"/>
    <col min="13313" max="13313" width="4.08984375" style="418" customWidth="1"/>
    <col min="13314" max="13314" width="6.6328125" style="418" customWidth="1"/>
    <col min="13315" max="13315" width="8" style="418" customWidth="1"/>
    <col min="13316" max="13316" width="9.6328125" style="418" customWidth="1"/>
    <col min="13317" max="13318" width="8.453125" style="418" customWidth="1"/>
    <col min="13319" max="13319" width="7.453125" style="418" customWidth="1"/>
    <col min="13320" max="13321" width="7.6328125" style="418" customWidth="1"/>
    <col min="13322" max="13322" width="7.08984375" style="418" customWidth="1"/>
    <col min="13323" max="13323" width="8.7265625" style="418" customWidth="1"/>
    <col min="13324" max="13324" width="7.6328125" style="418" customWidth="1"/>
    <col min="13325" max="13568" width="8.6328125" style="418"/>
    <col min="13569" max="13569" width="4.08984375" style="418" customWidth="1"/>
    <col min="13570" max="13570" width="6.6328125" style="418" customWidth="1"/>
    <col min="13571" max="13571" width="8" style="418" customWidth="1"/>
    <col min="13572" max="13572" width="9.6328125" style="418" customWidth="1"/>
    <col min="13573" max="13574" width="8.453125" style="418" customWidth="1"/>
    <col min="13575" max="13575" width="7.453125" style="418" customWidth="1"/>
    <col min="13576" max="13577" width="7.6328125" style="418" customWidth="1"/>
    <col min="13578" max="13578" width="7.08984375" style="418" customWidth="1"/>
    <col min="13579" max="13579" width="8.7265625" style="418" customWidth="1"/>
    <col min="13580" max="13580" width="7.6328125" style="418" customWidth="1"/>
    <col min="13581" max="13824" width="8.6328125" style="418"/>
    <col min="13825" max="13825" width="4.08984375" style="418" customWidth="1"/>
    <col min="13826" max="13826" width="6.6328125" style="418" customWidth="1"/>
    <col min="13827" max="13827" width="8" style="418" customWidth="1"/>
    <col min="13828" max="13828" width="9.6328125" style="418" customWidth="1"/>
    <col min="13829" max="13830" width="8.453125" style="418" customWidth="1"/>
    <col min="13831" max="13831" width="7.453125" style="418" customWidth="1"/>
    <col min="13832" max="13833" width="7.6328125" style="418" customWidth="1"/>
    <col min="13834" max="13834" width="7.08984375" style="418" customWidth="1"/>
    <col min="13835" max="13835" width="8.7265625" style="418" customWidth="1"/>
    <col min="13836" max="13836" width="7.6328125" style="418" customWidth="1"/>
    <col min="13837" max="14080" width="8.6328125" style="418"/>
    <col min="14081" max="14081" width="4.08984375" style="418" customWidth="1"/>
    <col min="14082" max="14082" width="6.6328125" style="418" customWidth="1"/>
    <col min="14083" max="14083" width="8" style="418" customWidth="1"/>
    <col min="14084" max="14084" width="9.6328125" style="418" customWidth="1"/>
    <col min="14085" max="14086" width="8.453125" style="418" customWidth="1"/>
    <col min="14087" max="14087" width="7.453125" style="418" customWidth="1"/>
    <col min="14088" max="14089" width="7.6328125" style="418" customWidth="1"/>
    <col min="14090" max="14090" width="7.08984375" style="418" customWidth="1"/>
    <col min="14091" max="14091" width="8.7265625" style="418" customWidth="1"/>
    <col min="14092" max="14092" width="7.6328125" style="418" customWidth="1"/>
    <col min="14093" max="14336" width="8.6328125" style="418"/>
    <col min="14337" max="14337" width="4.08984375" style="418" customWidth="1"/>
    <col min="14338" max="14338" width="6.6328125" style="418" customWidth="1"/>
    <col min="14339" max="14339" width="8" style="418" customWidth="1"/>
    <col min="14340" max="14340" width="9.6328125" style="418" customWidth="1"/>
    <col min="14341" max="14342" width="8.453125" style="418" customWidth="1"/>
    <col min="14343" max="14343" width="7.453125" style="418" customWidth="1"/>
    <col min="14344" max="14345" width="7.6328125" style="418" customWidth="1"/>
    <col min="14346" max="14346" width="7.08984375" style="418" customWidth="1"/>
    <col min="14347" max="14347" width="8.7265625" style="418" customWidth="1"/>
    <col min="14348" max="14348" width="7.6328125" style="418" customWidth="1"/>
    <col min="14349" max="14592" width="8.6328125" style="418"/>
    <col min="14593" max="14593" width="4.08984375" style="418" customWidth="1"/>
    <col min="14594" max="14594" width="6.6328125" style="418" customWidth="1"/>
    <col min="14595" max="14595" width="8" style="418" customWidth="1"/>
    <col min="14596" max="14596" width="9.6328125" style="418" customWidth="1"/>
    <col min="14597" max="14598" width="8.453125" style="418" customWidth="1"/>
    <col min="14599" max="14599" width="7.453125" style="418" customWidth="1"/>
    <col min="14600" max="14601" width="7.6328125" style="418" customWidth="1"/>
    <col min="14602" max="14602" width="7.08984375" style="418" customWidth="1"/>
    <col min="14603" max="14603" width="8.7265625" style="418" customWidth="1"/>
    <col min="14604" max="14604" width="7.6328125" style="418" customWidth="1"/>
    <col min="14605" max="14848" width="8.6328125" style="418"/>
    <col min="14849" max="14849" width="4.08984375" style="418" customWidth="1"/>
    <col min="14850" max="14850" width="6.6328125" style="418" customWidth="1"/>
    <col min="14851" max="14851" width="8" style="418" customWidth="1"/>
    <col min="14852" max="14852" width="9.6328125" style="418" customWidth="1"/>
    <col min="14853" max="14854" width="8.453125" style="418" customWidth="1"/>
    <col min="14855" max="14855" width="7.453125" style="418" customWidth="1"/>
    <col min="14856" max="14857" width="7.6328125" style="418" customWidth="1"/>
    <col min="14858" max="14858" width="7.08984375" style="418" customWidth="1"/>
    <col min="14859" max="14859" width="8.7265625" style="418" customWidth="1"/>
    <col min="14860" max="14860" width="7.6328125" style="418" customWidth="1"/>
    <col min="14861" max="15104" width="8.6328125" style="418"/>
    <col min="15105" max="15105" width="4.08984375" style="418" customWidth="1"/>
    <col min="15106" max="15106" width="6.6328125" style="418" customWidth="1"/>
    <col min="15107" max="15107" width="8" style="418" customWidth="1"/>
    <col min="15108" max="15108" width="9.6328125" style="418" customWidth="1"/>
    <col min="15109" max="15110" width="8.453125" style="418" customWidth="1"/>
    <col min="15111" max="15111" width="7.453125" style="418" customWidth="1"/>
    <col min="15112" max="15113" width="7.6328125" style="418" customWidth="1"/>
    <col min="15114" max="15114" width="7.08984375" style="418" customWidth="1"/>
    <col min="15115" max="15115" width="8.7265625" style="418" customWidth="1"/>
    <col min="15116" max="15116" width="7.6328125" style="418" customWidth="1"/>
    <col min="15117" max="15360" width="8.6328125" style="418"/>
    <col min="15361" max="15361" width="4.08984375" style="418" customWidth="1"/>
    <col min="15362" max="15362" width="6.6328125" style="418" customWidth="1"/>
    <col min="15363" max="15363" width="8" style="418" customWidth="1"/>
    <col min="15364" max="15364" width="9.6328125" style="418" customWidth="1"/>
    <col min="15365" max="15366" width="8.453125" style="418" customWidth="1"/>
    <col min="15367" max="15367" width="7.453125" style="418" customWidth="1"/>
    <col min="15368" max="15369" width="7.6328125" style="418" customWidth="1"/>
    <col min="15370" max="15370" width="7.08984375" style="418" customWidth="1"/>
    <col min="15371" max="15371" width="8.7265625" style="418" customWidth="1"/>
    <col min="15372" max="15372" width="7.6328125" style="418" customWidth="1"/>
    <col min="15373" max="15616" width="8.6328125" style="418"/>
    <col min="15617" max="15617" width="4.08984375" style="418" customWidth="1"/>
    <col min="15618" max="15618" width="6.6328125" style="418" customWidth="1"/>
    <col min="15619" max="15619" width="8" style="418" customWidth="1"/>
    <col min="15620" max="15620" width="9.6328125" style="418" customWidth="1"/>
    <col min="15621" max="15622" width="8.453125" style="418" customWidth="1"/>
    <col min="15623" max="15623" width="7.453125" style="418" customWidth="1"/>
    <col min="15624" max="15625" width="7.6328125" style="418" customWidth="1"/>
    <col min="15626" max="15626" width="7.08984375" style="418" customWidth="1"/>
    <col min="15627" max="15627" width="8.7265625" style="418" customWidth="1"/>
    <col min="15628" max="15628" width="7.6328125" style="418" customWidth="1"/>
    <col min="15629" max="15872" width="8.6328125" style="418"/>
    <col min="15873" max="15873" width="4.08984375" style="418" customWidth="1"/>
    <col min="15874" max="15874" width="6.6328125" style="418" customWidth="1"/>
    <col min="15875" max="15875" width="8" style="418" customWidth="1"/>
    <col min="15876" max="15876" width="9.6328125" style="418" customWidth="1"/>
    <col min="15877" max="15878" width="8.453125" style="418" customWidth="1"/>
    <col min="15879" max="15879" width="7.453125" style="418" customWidth="1"/>
    <col min="15880" max="15881" width="7.6328125" style="418" customWidth="1"/>
    <col min="15882" max="15882" width="7.08984375" style="418" customWidth="1"/>
    <col min="15883" max="15883" width="8.7265625" style="418" customWidth="1"/>
    <col min="15884" max="15884" width="7.6328125" style="418" customWidth="1"/>
    <col min="15885" max="16128" width="8.6328125" style="418"/>
    <col min="16129" max="16129" width="4.08984375" style="418" customWidth="1"/>
    <col min="16130" max="16130" width="6.6328125" style="418" customWidth="1"/>
    <col min="16131" max="16131" width="8" style="418" customWidth="1"/>
    <col min="16132" max="16132" width="9.6328125" style="418" customWidth="1"/>
    <col min="16133" max="16134" width="8.453125" style="418" customWidth="1"/>
    <col min="16135" max="16135" width="7.453125" style="418" customWidth="1"/>
    <col min="16136" max="16137" width="7.6328125" style="418" customWidth="1"/>
    <col min="16138" max="16138" width="7.08984375" style="418" customWidth="1"/>
    <col min="16139" max="16139" width="8.7265625" style="418" customWidth="1"/>
    <col min="16140" max="16140" width="7.6328125" style="418" customWidth="1"/>
    <col min="16141" max="16384" width="8.6328125" style="418"/>
  </cols>
  <sheetData>
    <row r="1" spans="1:12" ht="24.75" customHeight="1">
      <c r="A1" s="727" t="s">
        <v>427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</row>
    <row r="2" spans="1:12" ht="15" customHeight="1">
      <c r="A2" s="419"/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5" customHeight="1">
      <c r="A3" s="420" t="s">
        <v>428</v>
      </c>
      <c r="B3" s="421"/>
      <c r="C3" s="421" t="s">
        <v>429</v>
      </c>
      <c r="D3" s="422" t="s">
        <v>430</v>
      </c>
      <c r="E3" s="423" t="s">
        <v>431</v>
      </c>
      <c r="F3" s="424"/>
      <c r="G3" s="425"/>
      <c r="H3" s="423" t="s">
        <v>432</v>
      </c>
      <c r="I3" s="424"/>
      <c r="J3" s="425"/>
      <c r="K3" s="426" t="s">
        <v>433</v>
      </c>
      <c r="L3" s="427" t="s">
        <v>434</v>
      </c>
    </row>
    <row r="4" spans="1:12" ht="15" customHeight="1">
      <c r="A4" s="428"/>
      <c r="B4" s="429"/>
      <c r="C4" s="429"/>
      <c r="D4" s="430"/>
      <c r="E4" s="431" t="s">
        <v>19</v>
      </c>
      <c r="F4" s="431" t="s">
        <v>435</v>
      </c>
      <c r="G4" s="431" t="s">
        <v>436</v>
      </c>
      <c r="H4" s="431" t="s">
        <v>19</v>
      </c>
      <c r="I4" s="431" t="s">
        <v>435</v>
      </c>
      <c r="J4" s="431" t="s">
        <v>436</v>
      </c>
      <c r="K4" s="432"/>
      <c r="L4" s="433"/>
    </row>
    <row r="5" spans="1:12" ht="9" customHeight="1">
      <c r="A5" s="434"/>
      <c r="B5" s="435"/>
      <c r="C5" s="436"/>
      <c r="D5" s="436"/>
      <c r="E5" s="436"/>
      <c r="F5" s="436"/>
      <c r="G5" s="436"/>
      <c r="H5" s="436"/>
      <c r="I5" s="436"/>
      <c r="J5" s="436"/>
      <c r="K5" s="436"/>
      <c r="L5" s="436"/>
    </row>
    <row r="6" spans="1:12" ht="15" customHeight="1">
      <c r="A6" s="434" t="s">
        <v>212</v>
      </c>
      <c r="B6" s="437" t="s">
        <v>437</v>
      </c>
      <c r="C6" s="204">
        <v>311</v>
      </c>
      <c r="D6" s="117">
        <v>574267</v>
      </c>
      <c r="E6" s="137">
        <v>284906</v>
      </c>
      <c r="F6" s="117">
        <v>241738</v>
      </c>
      <c r="G6" s="117">
        <v>43168</v>
      </c>
      <c r="H6" s="117">
        <v>36842</v>
      </c>
      <c r="I6" s="117">
        <v>30083</v>
      </c>
      <c r="J6" s="117">
        <v>6759</v>
      </c>
      <c r="K6" s="117">
        <v>252519</v>
      </c>
      <c r="L6" s="117">
        <v>1847</v>
      </c>
    </row>
    <row r="7" spans="1:12" ht="15" customHeight="1">
      <c r="A7" s="434"/>
      <c r="B7" s="437" t="s">
        <v>438</v>
      </c>
      <c r="C7" s="204">
        <v>310</v>
      </c>
      <c r="D7" s="117">
        <v>607651</v>
      </c>
      <c r="E7" s="117">
        <v>306152</v>
      </c>
      <c r="F7" s="117">
        <v>258428</v>
      </c>
      <c r="G7" s="117">
        <v>47724</v>
      </c>
      <c r="H7" s="117">
        <v>37643</v>
      </c>
      <c r="I7" s="117">
        <v>30603</v>
      </c>
      <c r="J7" s="117">
        <v>7040</v>
      </c>
      <c r="K7" s="117">
        <v>263856</v>
      </c>
      <c r="L7" s="117">
        <v>1960</v>
      </c>
    </row>
    <row r="8" spans="1:12" ht="15" customHeight="1">
      <c r="A8" s="434"/>
      <c r="B8" s="438" t="s">
        <v>439</v>
      </c>
      <c r="C8" s="118">
        <v>310</v>
      </c>
      <c r="D8" s="118">
        <v>686243</v>
      </c>
      <c r="E8" s="118">
        <v>344317</v>
      </c>
      <c r="F8" s="118">
        <v>292920</v>
      </c>
      <c r="G8" s="118">
        <v>51397</v>
      </c>
      <c r="H8" s="118">
        <v>35528</v>
      </c>
      <c r="I8" s="118">
        <v>29148</v>
      </c>
      <c r="J8" s="118">
        <v>6380</v>
      </c>
      <c r="K8" s="118">
        <v>306398</v>
      </c>
      <c r="L8" s="117">
        <v>2214</v>
      </c>
    </row>
    <row r="9" spans="1:12" ht="15" customHeight="1">
      <c r="A9" s="434"/>
      <c r="B9" s="438" t="s">
        <v>440</v>
      </c>
      <c r="C9" s="118">
        <v>310</v>
      </c>
      <c r="D9" s="118">
        <v>655152</v>
      </c>
      <c r="E9" s="118">
        <v>315183</v>
      </c>
      <c r="F9" s="118">
        <v>267327</v>
      </c>
      <c r="G9" s="118">
        <v>47856</v>
      </c>
      <c r="H9" s="118">
        <v>41874</v>
      </c>
      <c r="I9" s="118">
        <v>34376</v>
      </c>
      <c r="J9" s="118">
        <v>7498</v>
      </c>
      <c r="K9" s="118">
        <v>298095</v>
      </c>
      <c r="L9" s="118">
        <v>2113</v>
      </c>
    </row>
    <row r="10" spans="1:12" ht="15" customHeight="1">
      <c r="A10" s="439"/>
      <c r="B10" s="440" t="s">
        <v>441</v>
      </c>
      <c r="C10" s="126">
        <f>SUM(C12:C17,C19:C24)</f>
        <v>311</v>
      </c>
      <c r="D10" s="126">
        <f>SUM(D12:D17,D19:D24)</f>
        <v>652749</v>
      </c>
      <c r="E10" s="126">
        <f t="shared" ref="E10:K10" si="0">SUM(E12:E17,E19:E24)</f>
        <v>310068</v>
      </c>
      <c r="F10" s="126">
        <f t="shared" si="0"/>
        <v>263777</v>
      </c>
      <c r="G10" s="126">
        <f t="shared" si="0"/>
        <v>46291</v>
      </c>
      <c r="H10" s="126">
        <f t="shared" si="0"/>
        <v>42690</v>
      </c>
      <c r="I10" s="126">
        <f t="shared" si="0"/>
        <v>34133</v>
      </c>
      <c r="J10" s="126">
        <f t="shared" si="0"/>
        <v>8557</v>
      </c>
      <c r="K10" s="126">
        <f t="shared" si="0"/>
        <v>299991</v>
      </c>
      <c r="L10" s="126">
        <v>2098</v>
      </c>
    </row>
    <row r="11" spans="1:12" ht="10.5" customHeight="1">
      <c r="A11" s="434"/>
      <c r="B11" s="441"/>
      <c r="C11" s="137"/>
      <c r="D11" s="117"/>
      <c r="E11" s="117"/>
      <c r="F11" s="137"/>
      <c r="G11" s="137"/>
      <c r="H11" s="117"/>
      <c r="I11" s="137"/>
      <c r="J11" s="137"/>
      <c r="K11" s="137"/>
      <c r="L11" s="117"/>
    </row>
    <row r="12" spans="1:12" ht="15" customHeight="1">
      <c r="A12" s="434" t="s">
        <v>212</v>
      </c>
      <c r="B12" s="442" t="s">
        <v>442</v>
      </c>
      <c r="C12" s="117">
        <v>26</v>
      </c>
      <c r="D12" s="117">
        <f>SUM(E12,H12,K12)</f>
        <v>94382</v>
      </c>
      <c r="E12" s="117">
        <f>SUM(F12:G12)</f>
        <v>43658</v>
      </c>
      <c r="F12" s="117">
        <v>36109</v>
      </c>
      <c r="G12" s="117">
        <v>7549</v>
      </c>
      <c r="H12" s="117">
        <f>SUM(I12:J12)</f>
        <v>6874</v>
      </c>
      <c r="I12" s="117">
        <v>6416</v>
      </c>
      <c r="J12" s="117">
        <v>458</v>
      </c>
      <c r="K12" s="117">
        <v>43850</v>
      </c>
      <c r="L12" s="117">
        <f>SUM(D12/C12)</f>
        <v>3630.0769230769229</v>
      </c>
    </row>
    <row r="13" spans="1:12" ht="15" customHeight="1">
      <c r="A13" s="434"/>
      <c r="B13" s="438" t="s">
        <v>443</v>
      </c>
      <c r="C13" s="117">
        <v>26</v>
      </c>
      <c r="D13" s="117">
        <f t="shared" ref="D13:D24" si="1">SUM(E13,H13,K13)</f>
        <v>97480</v>
      </c>
      <c r="E13" s="117">
        <f t="shared" ref="E13:E24" si="2">SUM(F13:G13)</f>
        <v>46002</v>
      </c>
      <c r="F13" s="117">
        <v>39613</v>
      </c>
      <c r="G13" s="117">
        <v>6389</v>
      </c>
      <c r="H13" s="117">
        <f t="shared" ref="H13:H24" si="3">SUM(I13:J13)</f>
        <v>7965</v>
      </c>
      <c r="I13" s="117">
        <v>7283</v>
      </c>
      <c r="J13" s="117">
        <v>682</v>
      </c>
      <c r="K13" s="117">
        <v>43513</v>
      </c>
      <c r="L13" s="117">
        <f t="shared" ref="L13:L22" si="4">SUM(D13/C13)</f>
        <v>3749.2307692307691</v>
      </c>
    </row>
    <row r="14" spans="1:12" ht="15" customHeight="1">
      <c r="A14" s="434"/>
      <c r="B14" s="438" t="s">
        <v>444</v>
      </c>
      <c r="C14" s="117">
        <v>26</v>
      </c>
      <c r="D14" s="117">
        <f t="shared" si="1"/>
        <v>16191</v>
      </c>
      <c r="E14" s="117">
        <f t="shared" si="2"/>
        <v>7077</v>
      </c>
      <c r="F14" s="117">
        <v>6472</v>
      </c>
      <c r="G14" s="117">
        <v>605</v>
      </c>
      <c r="H14" s="117">
        <f t="shared" si="3"/>
        <v>856</v>
      </c>
      <c r="I14" s="117">
        <v>636</v>
      </c>
      <c r="J14" s="117">
        <v>220</v>
      </c>
      <c r="K14" s="117">
        <v>8258</v>
      </c>
      <c r="L14" s="117">
        <f t="shared" si="4"/>
        <v>622.73076923076928</v>
      </c>
    </row>
    <row r="15" spans="1:12" ht="15" customHeight="1">
      <c r="A15" s="434"/>
      <c r="B15" s="438" t="s">
        <v>445</v>
      </c>
      <c r="C15" s="117">
        <v>27</v>
      </c>
      <c r="D15" s="117">
        <f t="shared" si="1"/>
        <v>32953</v>
      </c>
      <c r="E15" s="117">
        <f t="shared" si="2"/>
        <v>18240</v>
      </c>
      <c r="F15" s="117">
        <v>15421</v>
      </c>
      <c r="G15" s="117">
        <v>2819</v>
      </c>
      <c r="H15" s="117">
        <f t="shared" si="3"/>
        <v>1362</v>
      </c>
      <c r="I15" s="117">
        <v>1100</v>
      </c>
      <c r="J15" s="117">
        <v>262</v>
      </c>
      <c r="K15" s="117">
        <v>13351</v>
      </c>
      <c r="L15" s="117">
        <f t="shared" si="4"/>
        <v>1220.4814814814815</v>
      </c>
    </row>
    <row r="16" spans="1:12" ht="15" customHeight="1">
      <c r="A16" s="434"/>
      <c r="B16" s="438" t="s">
        <v>446</v>
      </c>
      <c r="C16" s="117">
        <v>26</v>
      </c>
      <c r="D16" s="117">
        <f t="shared" si="1"/>
        <v>55861</v>
      </c>
      <c r="E16" s="117">
        <f t="shared" si="2"/>
        <v>31736</v>
      </c>
      <c r="F16" s="117">
        <v>25404</v>
      </c>
      <c r="G16" s="117">
        <v>6332</v>
      </c>
      <c r="H16" s="117">
        <f t="shared" si="3"/>
        <v>1081</v>
      </c>
      <c r="I16" s="117">
        <v>903</v>
      </c>
      <c r="J16" s="117">
        <v>178</v>
      </c>
      <c r="K16" s="117">
        <v>23044</v>
      </c>
      <c r="L16" s="117">
        <f t="shared" si="4"/>
        <v>2148.5</v>
      </c>
    </row>
    <row r="17" spans="1:12" ht="15" customHeight="1">
      <c r="A17" s="434"/>
      <c r="B17" s="438" t="s">
        <v>447</v>
      </c>
      <c r="C17" s="117">
        <v>26</v>
      </c>
      <c r="D17" s="117">
        <f t="shared" si="1"/>
        <v>50352</v>
      </c>
      <c r="E17" s="117">
        <f t="shared" si="2"/>
        <v>26511</v>
      </c>
      <c r="F17" s="117">
        <v>22906</v>
      </c>
      <c r="G17" s="117">
        <v>3605</v>
      </c>
      <c r="H17" s="117">
        <f t="shared" si="3"/>
        <v>2390</v>
      </c>
      <c r="I17" s="117">
        <v>1572</v>
      </c>
      <c r="J17" s="117">
        <v>818</v>
      </c>
      <c r="K17" s="117">
        <v>21451</v>
      </c>
      <c r="L17" s="117">
        <f t="shared" si="4"/>
        <v>1936.6153846153845</v>
      </c>
    </row>
    <row r="18" spans="1:12" ht="10.5" customHeight="1">
      <c r="A18" s="434"/>
      <c r="B18" s="438"/>
      <c r="C18" s="117"/>
      <c r="D18" s="117"/>
      <c r="E18" s="117"/>
      <c r="F18" s="117"/>
      <c r="G18" s="117"/>
      <c r="H18" s="117"/>
      <c r="I18" s="137"/>
      <c r="J18" s="137"/>
      <c r="K18" s="137"/>
      <c r="L18" s="117"/>
    </row>
    <row r="19" spans="1:12" ht="15" customHeight="1">
      <c r="A19" s="434"/>
      <c r="B19" s="438" t="s">
        <v>448</v>
      </c>
      <c r="C19" s="117">
        <v>26</v>
      </c>
      <c r="D19" s="117">
        <f t="shared" si="1"/>
        <v>88491</v>
      </c>
      <c r="E19" s="117">
        <f t="shared" si="2"/>
        <v>33985</v>
      </c>
      <c r="F19" s="117">
        <v>29319</v>
      </c>
      <c r="G19" s="117">
        <v>4666</v>
      </c>
      <c r="H19" s="117">
        <f t="shared" si="3"/>
        <v>10750</v>
      </c>
      <c r="I19" s="117">
        <v>7331</v>
      </c>
      <c r="J19" s="117">
        <v>3419</v>
      </c>
      <c r="K19" s="117">
        <v>43756</v>
      </c>
      <c r="L19" s="117">
        <f t="shared" si="4"/>
        <v>3403.5</v>
      </c>
    </row>
    <row r="20" spans="1:12" ht="15" customHeight="1">
      <c r="A20" s="434"/>
      <c r="B20" s="438" t="s">
        <v>449</v>
      </c>
      <c r="C20" s="117">
        <v>26</v>
      </c>
      <c r="D20" s="117">
        <f t="shared" si="1"/>
        <v>55988</v>
      </c>
      <c r="E20" s="117">
        <f t="shared" si="2"/>
        <v>23745</v>
      </c>
      <c r="F20" s="117">
        <v>20467</v>
      </c>
      <c r="G20" s="117">
        <v>3278</v>
      </c>
      <c r="H20" s="117">
        <f t="shared" si="3"/>
        <v>6121</v>
      </c>
      <c r="I20" s="117">
        <v>4231</v>
      </c>
      <c r="J20" s="117">
        <v>1890</v>
      </c>
      <c r="K20" s="117">
        <v>26122</v>
      </c>
      <c r="L20" s="117">
        <f t="shared" si="4"/>
        <v>2153.3846153846152</v>
      </c>
    </row>
    <row r="21" spans="1:12" ht="15" customHeight="1">
      <c r="A21" s="434"/>
      <c r="B21" s="438" t="s">
        <v>450</v>
      </c>
      <c r="C21" s="117">
        <v>25</v>
      </c>
      <c r="D21" s="117">
        <f t="shared" si="1"/>
        <v>22742</v>
      </c>
      <c r="E21" s="117">
        <f t="shared" si="2"/>
        <v>12182</v>
      </c>
      <c r="F21" s="117">
        <v>10610</v>
      </c>
      <c r="G21" s="117">
        <v>1572</v>
      </c>
      <c r="H21" s="117">
        <f t="shared" si="3"/>
        <v>716</v>
      </c>
      <c r="I21" s="117">
        <v>662</v>
      </c>
      <c r="J21" s="117">
        <v>54</v>
      </c>
      <c r="K21" s="117">
        <v>9844</v>
      </c>
      <c r="L21" s="117">
        <f t="shared" si="4"/>
        <v>909.68</v>
      </c>
    </row>
    <row r="22" spans="1:12" ht="15" customHeight="1">
      <c r="A22" s="434" t="s">
        <v>212</v>
      </c>
      <c r="B22" s="443" t="s">
        <v>451</v>
      </c>
      <c r="C22" s="117">
        <v>25</v>
      </c>
      <c r="D22" s="117">
        <f t="shared" si="1"/>
        <v>40018</v>
      </c>
      <c r="E22" s="117">
        <f t="shared" si="2"/>
        <v>22362</v>
      </c>
      <c r="F22" s="117">
        <v>19011</v>
      </c>
      <c r="G22" s="117">
        <v>3351</v>
      </c>
      <c r="H22" s="117">
        <f t="shared" si="3"/>
        <v>559</v>
      </c>
      <c r="I22" s="117">
        <v>548</v>
      </c>
      <c r="J22" s="117">
        <v>11</v>
      </c>
      <c r="K22" s="117">
        <v>17097</v>
      </c>
      <c r="L22" s="117">
        <f t="shared" si="4"/>
        <v>1600.72</v>
      </c>
    </row>
    <row r="23" spans="1:12" ht="15" customHeight="1">
      <c r="A23" s="434"/>
      <c r="B23" s="438" t="s">
        <v>452</v>
      </c>
      <c r="C23" s="117">
        <v>25</v>
      </c>
      <c r="D23" s="117">
        <f t="shared" si="1"/>
        <v>27827</v>
      </c>
      <c r="E23" s="117">
        <f t="shared" si="2"/>
        <v>14335</v>
      </c>
      <c r="F23" s="117">
        <v>12714</v>
      </c>
      <c r="G23" s="117">
        <v>1621</v>
      </c>
      <c r="H23" s="117">
        <f t="shared" si="3"/>
        <v>855</v>
      </c>
      <c r="I23" s="117">
        <v>824</v>
      </c>
      <c r="J23" s="117">
        <v>31</v>
      </c>
      <c r="K23" s="117">
        <v>12637</v>
      </c>
      <c r="L23" s="117">
        <f>SUM(D23/C23)</f>
        <v>1113.08</v>
      </c>
    </row>
    <row r="24" spans="1:12" ht="15" customHeight="1">
      <c r="A24" s="434"/>
      <c r="B24" s="438" t="s">
        <v>453</v>
      </c>
      <c r="C24" s="117">
        <v>27</v>
      </c>
      <c r="D24" s="117">
        <f t="shared" si="1"/>
        <v>70464</v>
      </c>
      <c r="E24" s="117">
        <f t="shared" si="2"/>
        <v>30235</v>
      </c>
      <c r="F24" s="117">
        <v>25731</v>
      </c>
      <c r="G24" s="117">
        <v>4504</v>
      </c>
      <c r="H24" s="117">
        <f t="shared" si="3"/>
        <v>3161</v>
      </c>
      <c r="I24" s="117">
        <v>2627</v>
      </c>
      <c r="J24" s="117">
        <v>534</v>
      </c>
      <c r="K24" s="117">
        <v>37068</v>
      </c>
      <c r="L24" s="117">
        <f>SUM(D24/C24)</f>
        <v>2609.7777777777778</v>
      </c>
    </row>
    <row r="25" spans="1:12" ht="9" customHeight="1">
      <c r="A25" s="444"/>
      <c r="B25" s="445"/>
      <c r="C25" s="446"/>
      <c r="D25" s="447"/>
      <c r="E25" s="447"/>
      <c r="F25" s="447"/>
      <c r="G25" s="447"/>
      <c r="H25" s="447"/>
      <c r="I25" s="447"/>
      <c r="J25" s="447"/>
      <c r="K25" s="447"/>
      <c r="L25" s="448"/>
    </row>
    <row r="26" spans="1:12" ht="15" customHeight="1">
      <c r="A26" s="419" t="s">
        <v>454</v>
      </c>
      <c r="B26" s="419"/>
      <c r="C26" s="419"/>
      <c r="D26" s="419"/>
      <c r="E26" s="419"/>
      <c r="F26" s="419"/>
      <c r="G26" s="419"/>
      <c r="H26" s="419"/>
      <c r="I26" s="419"/>
      <c r="J26" s="419"/>
      <c r="K26" s="419"/>
      <c r="L26" s="419"/>
    </row>
    <row r="27" spans="1:12" ht="15" customHeight="1">
      <c r="A27" s="419" t="s">
        <v>455</v>
      </c>
      <c r="B27" s="419"/>
      <c r="C27" s="419"/>
      <c r="D27" s="419"/>
      <c r="E27" s="419"/>
      <c r="F27" s="419"/>
      <c r="G27" s="419"/>
      <c r="H27" s="419"/>
      <c r="I27" s="419"/>
      <c r="J27" s="419"/>
      <c r="K27" s="419"/>
      <c r="L27" s="419"/>
    </row>
    <row r="32" spans="1:12" ht="15" customHeight="1">
      <c r="C32" s="449"/>
      <c r="D32" s="450"/>
      <c r="E32" s="450"/>
      <c r="F32" s="449"/>
      <c r="G32" s="449"/>
      <c r="H32" s="450"/>
      <c r="I32" s="449"/>
      <c r="J32" s="449"/>
      <c r="K32" s="449"/>
      <c r="L32" s="450"/>
    </row>
    <row r="33" spans="3:12" ht="15" customHeight="1">
      <c r="C33" s="450"/>
      <c r="D33" s="450"/>
      <c r="E33" s="450"/>
      <c r="F33" s="450"/>
      <c r="G33" s="450"/>
      <c r="H33" s="450"/>
      <c r="I33" s="450"/>
      <c r="J33" s="450"/>
      <c r="K33" s="450"/>
      <c r="L33" s="450"/>
    </row>
    <row r="34" spans="3:12" ht="15" customHeight="1">
      <c r="C34" s="450"/>
      <c r="D34" s="450"/>
      <c r="E34" s="450"/>
      <c r="F34" s="450"/>
      <c r="G34" s="450"/>
      <c r="H34" s="450"/>
      <c r="I34" s="450"/>
      <c r="J34" s="450"/>
      <c r="K34" s="450"/>
      <c r="L34" s="450"/>
    </row>
    <row r="35" spans="3:12" ht="15" customHeight="1">
      <c r="C35" s="450"/>
      <c r="D35" s="450"/>
      <c r="E35" s="450"/>
      <c r="F35" s="450"/>
      <c r="G35" s="450"/>
      <c r="H35" s="450"/>
      <c r="I35" s="450"/>
      <c r="J35" s="450"/>
      <c r="K35" s="450"/>
      <c r="L35" s="450"/>
    </row>
    <row r="36" spans="3:12" ht="15" customHeight="1">
      <c r="C36" s="450"/>
      <c r="D36" s="450"/>
      <c r="E36" s="450"/>
      <c r="F36" s="450"/>
      <c r="G36" s="450"/>
      <c r="H36" s="450"/>
      <c r="I36" s="450"/>
      <c r="J36" s="450"/>
      <c r="K36" s="450"/>
      <c r="L36" s="450"/>
    </row>
    <row r="37" spans="3:12" ht="15" customHeight="1">
      <c r="C37" s="450"/>
      <c r="D37" s="450"/>
      <c r="E37" s="450"/>
      <c r="F37" s="450"/>
      <c r="G37" s="450"/>
      <c r="H37" s="450"/>
      <c r="I37" s="450"/>
      <c r="J37" s="450"/>
      <c r="K37" s="450"/>
      <c r="L37" s="450"/>
    </row>
    <row r="38" spans="3:12" ht="15" customHeight="1">
      <c r="C38" s="450"/>
      <c r="D38" s="450"/>
      <c r="E38" s="450"/>
      <c r="F38" s="450"/>
      <c r="G38" s="450"/>
      <c r="H38" s="450"/>
      <c r="I38" s="450"/>
      <c r="J38" s="450"/>
      <c r="K38" s="450"/>
      <c r="L38" s="450"/>
    </row>
    <row r="39" spans="3:12" ht="15" customHeight="1">
      <c r="C39" s="450"/>
      <c r="D39" s="450"/>
      <c r="E39" s="450"/>
      <c r="F39" s="450"/>
      <c r="G39" s="450"/>
      <c r="H39" s="450"/>
      <c r="I39" s="449"/>
      <c r="J39" s="449"/>
      <c r="K39" s="449"/>
      <c r="L39" s="450"/>
    </row>
    <row r="40" spans="3:12" ht="15" customHeight="1">
      <c r="C40" s="450"/>
      <c r="D40" s="450"/>
      <c r="E40" s="450"/>
      <c r="F40" s="450"/>
      <c r="G40" s="450"/>
      <c r="H40" s="450"/>
      <c r="I40" s="450"/>
      <c r="J40" s="450"/>
      <c r="K40" s="450"/>
      <c r="L40" s="450"/>
    </row>
    <row r="41" spans="3:12" ht="15" customHeight="1">
      <c r="C41" s="450"/>
      <c r="D41" s="450"/>
      <c r="E41" s="450"/>
      <c r="F41" s="450"/>
      <c r="G41" s="450"/>
      <c r="H41" s="450"/>
      <c r="I41" s="450"/>
      <c r="J41" s="450"/>
      <c r="K41" s="450"/>
      <c r="L41" s="450"/>
    </row>
    <row r="42" spans="3:12" ht="15" customHeight="1">
      <c r="C42" s="450"/>
      <c r="D42" s="450"/>
      <c r="E42" s="450"/>
      <c r="F42" s="450"/>
      <c r="G42" s="450"/>
      <c r="H42" s="450"/>
      <c r="I42" s="450"/>
      <c r="J42" s="450"/>
      <c r="K42" s="450"/>
      <c r="L42" s="450"/>
    </row>
    <row r="43" spans="3:12" ht="15" customHeight="1">
      <c r="C43" s="450"/>
      <c r="D43" s="450"/>
      <c r="E43" s="450"/>
      <c r="F43" s="450"/>
      <c r="G43" s="450"/>
      <c r="H43" s="450"/>
      <c r="I43" s="450"/>
      <c r="J43" s="450"/>
      <c r="K43" s="450"/>
      <c r="L43" s="450"/>
    </row>
    <row r="44" spans="3:12" ht="15" customHeight="1">
      <c r="C44" s="450"/>
      <c r="D44" s="450"/>
      <c r="E44" s="450"/>
      <c r="F44" s="450"/>
      <c r="G44" s="450"/>
      <c r="H44" s="450"/>
      <c r="I44" s="450"/>
      <c r="J44" s="450"/>
      <c r="K44" s="450"/>
      <c r="L44" s="450"/>
    </row>
    <row r="45" spans="3:12" ht="15" customHeight="1">
      <c r="C45" s="450"/>
      <c r="D45" s="450"/>
      <c r="E45" s="450"/>
      <c r="F45" s="450"/>
      <c r="G45" s="450"/>
      <c r="H45" s="450"/>
      <c r="I45" s="450"/>
      <c r="J45" s="450"/>
      <c r="K45" s="450"/>
      <c r="L45" s="450"/>
    </row>
  </sheetData>
  <mergeCells count="8">
    <mergeCell ref="A1:L1"/>
    <mergeCell ref="A3:B4"/>
    <mergeCell ref="C3:C4"/>
    <mergeCell ref="D3:D4"/>
    <mergeCell ref="E3:G3"/>
    <mergeCell ref="H3:J3"/>
    <mergeCell ref="K3:K4"/>
    <mergeCell ref="L3:L4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F1A4C-C881-4446-B2DF-0A91441967F8}">
  <dimension ref="A1:Q37"/>
  <sheetViews>
    <sheetView zoomScaleNormal="100" zoomScaleSheetLayoutView="100" workbookViewId="0">
      <selection activeCell="A2" sqref="A2:N2"/>
    </sheetView>
  </sheetViews>
  <sheetFormatPr defaultColWidth="9.81640625" defaultRowHeight="14"/>
  <cols>
    <col min="1" max="1" width="1.7265625" style="375" customWidth="1"/>
    <col min="2" max="2" width="2" style="375" customWidth="1"/>
    <col min="3" max="3" width="15.36328125" style="375" customWidth="1"/>
    <col min="4" max="4" width="7.6328125" style="375" customWidth="1"/>
    <col min="5" max="5" width="7.453125" style="375" customWidth="1"/>
    <col min="6" max="6" width="2.81640625" style="375" customWidth="1"/>
    <col min="7" max="7" width="19.7265625" style="375" customWidth="1"/>
    <col min="8" max="8" width="7.453125" style="375" customWidth="1"/>
    <col min="9" max="9" width="7.1796875" style="375" customWidth="1"/>
    <col min="10" max="10" width="1.7265625" style="375" customWidth="1"/>
    <col min="11" max="11" width="2" style="375" customWidth="1"/>
    <col min="12" max="12" width="20.81640625" style="375" customWidth="1"/>
    <col min="13" max="14" width="7.453125" style="375" customWidth="1"/>
    <col min="15" max="256" width="9.81640625" style="375"/>
    <col min="257" max="257" width="1.7265625" style="375" customWidth="1"/>
    <col min="258" max="258" width="2" style="375" customWidth="1"/>
    <col min="259" max="259" width="15.36328125" style="375" customWidth="1"/>
    <col min="260" max="260" width="7.6328125" style="375" customWidth="1"/>
    <col min="261" max="261" width="7.453125" style="375" customWidth="1"/>
    <col min="262" max="262" width="2.81640625" style="375" customWidth="1"/>
    <col min="263" max="263" width="19.7265625" style="375" customWidth="1"/>
    <col min="264" max="264" width="7.453125" style="375" customWidth="1"/>
    <col min="265" max="265" width="7.1796875" style="375" customWidth="1"/>
    <col min="266" max="266" width="1.7265625" style="375" customWidth="1"/>
    <col min="267" max="267" width="2" style="375" customWidth="1"/>
    <col min="268" max="268" width="20.81640625" style="375" customWidth="1"/>
    <col min="269" max="270" width="7.453125" style="375" customWidth="1"/>
    <col min="271" max="512" width="9.81640625" style="375"/>
    <col min="513" max="513" width="1.7265625" style="375" customWidth="1"/>
    <col min="514" max="514" width="2" style="375" customWidth="1"/>
    <col min="515" max="515" width="15.36328125" style="375" customWidth="1"/>
    <col min="516" max="516" width="7.6328125" style="375" customWidth="1"/>
    <col min="517" max="517" width="7.453125" style="375" customWidth="1"/>
    <col min="518" max="518" width="2.81640625" style="375" customWidth="1"/>
    <col min="519" max="519" width="19.7265625" style="375" customWidth="1"/>
    <col min="520" max="520" width="7.453125" style="375" customWidth="1"/>
    <col min="521" max="521" width="7.1796875" style="375" customWidth="1"/>
    <col min="522" max="522" width="1.7265625" style="375" customWidth="1"/>
    <col min="523" max="523" width="2" style="375" customWidth="1"/>
    <col min="524" max="524" width="20.81640625" style="375" customWidth="1"/>
    <col min="525" max="526" width="7.453125" style="375" customWidth="1"/>
    <col min="527" max="768" width="9.81640625" style="375"/>
    <col min="769" max="769" width="1.7265625" style="375" customWidth="1"/>
    <col min="770" max="770" width="2" style="375" customWidth="1"/>
    <col min="771" max="771" width="15.36328125" style="375" customWidth="1"/>
    <col min="772" max="772" width="7.6328125" style="375" customWidth="1"/>
    <col min="773" max="773" width="7.453125" style="375" customWidth="1"/>
    <col min="774" max="774" width="2.81640625" style="375" customWidth="1"/>
    <col min="775" max="775" width="19.7265625" style="375" customWidth="1"/>
    <col min="776" max="776" width="7.453125" style="375" customWidth="1"/>
    <col min="777" max="777" width="7.1796875" style="375" customWidth="1"/>
    <col min="778" max="778" width="1.7265625" style="375" customWidth="1"/>
    <col min="779" max="779" width="2" style="375" customWidth="1"/>
    <col min="780" max="780" width="20.81640625" style="375" customWidth="1"/>
    <col min="781" max="782" width="7.453125" style="375" customWidth="1"/>
    <col min="783" max="1024" width="9.81640625" style="375"/>
    <col min="1025" max="1025" width="1.7265625" style="375" customWidth="1"/>
    <col min="1026" max="1026" width="2" style="375" customWidth="1"/>
    <col min="1027" max="1027" width="15.36328125" style="375" customWidth="1"/>
    <col min="1028" max="1028" width="7.6328125" style="375" customWidth="1"/>
    <col min="1029" max="1029" width="7.453125" style="375" customWidth="1"/>
    <col min="1030" max="1030" width="2.81640625" style="375" customWidth="1"/>
    <col min="1031" max="1031" width="19.7265625" style="375" customWidth="1"/>
    <col min="1032" max="1032" width="7.453125" style="375" customWidth="1"/>
    <col min="1033" max="1033" width="7.1796875" style="375" customWidth="1"/>
    <col min="1034" max="1034" width="1.7265625" style="375" customWidth="1"/>
    <col min="1035" max="1035" width="2" style="375" customWidth="1"/>
    <col min="1036" max="1036" width="20.81640625" style="375" customWidth="1"/>
    <col min="1037" max="1038" width="7.453125" style="375" customWidth="1"/>
    <col min="1039" max="1280" width="9.81640625" style="375"/>
    <col min="1281" max="1281" width="1.7265625" style="375" customWidth="1"/>
    <col min="1282" max="1282" width="2" style="375" customWidth="1"/>
    <col min="1283" max="1283" width="15.36328125" style="375" customWidth="1"/>
    <col min="1284" max="1284" width="7.6328125" style="375" customWidth="1"/>
    <col min="1285" max="1285" width="7.453125" style="375" customWidth="1"/>
    <col min="1286" max="1286" width="2.81640625" style="375" customWidth="1"/>
    <col min="1287" max="1287" width="19.7265625" style="375" customWidth="1"/>
    <col min="1288" max="1288" width="7.453125" style="375" customWidth="1"/>
    <col min="1289" max="1289" width="7.1796875" style="375" customWidth="1"/>
    <col min="1290" max="1290" width="1.7265625" style="375" customWidth="1"/>
    <col min="1291" max="1291" width="2" style="375" customWidth="1"/>
    <col min="1292" max="1292" width="20.81640625" style="375" customWidth="1"/>
    <col min="1293" max="1294" width="7.453125" style="375" customWidth="1"/>
    <col min="1295" max="1536" width="9.81640625" style="375"/>
    <col min="1537" max="1537" width="1.7265625" style="375" customWidth="1"/>
    <col min="1538" max="1538" width="2" style="375" customWidth="1"/>
    <col min="1539" max="1539" width="15.36328125" style="375" customWidth="1"/>
    <col min="1540" max="1540" width="7.6328125" style="375" customWidth="1"/>
    <col min="1541" max="1541" width="7.453125" style="375" customWidth="1"/>
    <col min="1542" max="1542" width="2.81640625" style="375" customWidth="1"/>
    <col min="1543" max="1543" width="19.7265625" style="375" customWidth="1"/>
    <col min="1544" max="1544" width="7.453125" style="375" customWidth="1"/>
    <col min="1545" max="1545" width="7.1796875" style="375" customWidth="1"/>
    <col min="1546" max="1546" width="1.7265625" style="375" customWidth="1"/>
    <col min="1547" max="1547" width="2" style="375" customWidth="1"/>
    <col min="1548" max="1548" width="20.81640625" style="375" customWidth="1"/>
    <col min="1549" max="1550" width="7.453125" style="375" customWidth="1"/>
    <col min="1551" max="1792" width="9.81640625" style="375"/>
    <col min="1793" max="1793" width="1.7265625" style="375" customWidth="1"/>
    <col min="1794" max="1794" width="2" style="375" customWidth="1"/>
    <col min="1795" max="1795" width="15.36328125" style="375" customWidth="1"/>
    <col min="1796" max="1796" width="7.6328125" style="375" customWidth="1"/>
    <col min="1797" max="1797" width="7.453125" style="375" customWidth="1"/>
    <col min="1798" max="1798" width="2.81640625" style="375" customWidth="1"/>
    <col min="1799" max="1799" width="19.7265625" style="375" customWidth="1"/>
    <col min="1800" max="1800" width="7.453125" style="375" customWidth="1"/>
    <col min="1801" max="1801" width="7.1796875" style="375" customWidth="1"/>
    <col min="1802" max="1802" width="1.7265625" style="375" customWidth="1"/>
    <col min="1803" max="1803" width="2" style="375" customWidth="1"/>
    <col min="1804" max="1804" width="20.81640625" style="375" customWidth="1"/>
    <col min="1805" max="1806" width="7.453125" style="375" customWidth="1"/>
    <col min="1807" max="2048" width="9.81640625" style="375"/>
    <col min="2049" max="2049" width="1.7265625" style="375" customWidth="1"/>
    <col min="2050" max="2050" width="2" style="375" customWidth="1"/>
    <col min="2051" max="2051" width="15.36328125" style="375" customWidth="1"/>
    <col min="2052" max="2052" width="7.6328125" style="375" customWidth="1"/>
    <col min="2053" max="2053" width="7.453125" style="375" customWidth="1"/>
    <col min="2054" max="2054" width="2.81640625" style="375" customWidth="1"/>
    <col min="2055" max="2055" width="19.7265625" style="375" customWidth="1"/>
    <col min="2056" max="2056" width="7.453125" style="375" customWidth="1"/>
    <col min="2057" max="2057" width="7.1796875" style="375" customWidth="1"/>
    <col min="2058" max="2058" width="1.7265625" style="375" customWidth="1"/>
    <col min="2059" max="2059" width="2" style="375" customWidth="1"/>
    <col min="2060" max="2060" width="20.81640625" style="375" customWidth="1"/>
    <col min="2061" max="2062" width="7.453125" style="375" customWidth="1"/>
    <col min="2063" max="2304" width="9.81640625" style="375"/>
    <col min="2305" max="2305" width="1.7265625" style="375" customWidth="1"/>
    <col min="2306" max="2306" width="2" style="375" customWidth="1"/>
    <col min="2307" max="2307" width="15.36328125" style="375" customWidth="1"/>
    <col min="2308" max="2308" width="7.6328125" style="375" customWidth="1"/>
    <col min="2309" max="2309" width="7.453125" style="375" customWidth="1"/>
    <col min="2310" max="2310" width="2.81640625" style="375" customWidth="1"/>
    <col min="2311" max="2311" width="19.7265625" style="375" customWidth="1"/>
    <col min="2312" max="2312" width="7.453125" style="375" customWidth="1"/>
    <col min="2313" max="2313" width="7.1796875" style="375" customWidth="1"/>
    <col min="2314" max="2314" width="1.7265625" style="375" customWidth="1"/>
    <col min="2315" max="2315" width="2" style="375" customWidth="1"/>
    <col min="2316" max="2316" width="20.81640625" style="375" customWidth="1"/>
    <col min="2317" max="2318" width="7.453125" style="375" customWidth="1"/>
    <col min="2319" max="2560" width="9.81640625" style="375"/>
    <col min="2561" max="2561" width="1.7265625" style="375" customWidth="1"/>
    <col min="2562" max="2562" width="2" style="375" customWidth="1"/>
    <col min="2563" max="2563" width="15.36328125" style="375" customWidth="1"/>
    <col min="2564" max="2564" width="7.6328125" style="375" customWidth="1"/>
    <col min="2565" max="2565" width="7.453125" style="375" customWidth="1"/>
    <col min="2566" max="2566" width="2.81640625" style="375" customWidth="1"/>
    <col min="2567" max="2567" width="19.7265625" style="375" customWidth="1"/>
    <col min="2568" max="2568" width="7.453125" style="375" customWidth="1"/>
    <col min="2569" max="2569" width="7.1796875" style="375" customWidth="1"/>
    <col min="2570" max="2570" width="1.7265625" style="375" customWidth="1"/>
    <col min="2571" max="2571" width="2" style="375" customWidth="1"/>
    <col min="2572" max="2572" width="20.81640625" style="375" customWidth="1"/>
    <col min="2573" max="2574" width="7.453125" style="375" customWidth="1"/>
    <col min="2575" max="2816" width="9.81640625" style="375"/>
    <col min="2817" max="2817" width="1.7265625" style="375" customWidth="1"/>
    <col min="2818" max="2818" width="2" style="375" customWidth="1"/>
    <col min="2819" max="2819" width="15.36328125" style="375" customWidth="1"/>
    <col min="2820" max="2820" width="7.6328125" style="375" customWidth="1"/>
    <col min="2821" max="2821" width="7.453125" style="375" customWidth="1"/>
    <col min="2822" max="2822" width="2.81640625" style="375" customWidth="1"/>
    <col min="2823" max="2823" width="19.7265625" style="375" customWidth="1"/>
    <col min="2824" max="2824" width="7.453125" style="375" customWidth="1"/>
    <col min="2825" max="2825" width="7.1796875" style="375" customWidth="1"/>
    <col min="2826" max="2826" width="1.7265625" style="375" customWidth="1"/>
    <col min="2827" max="2827" width="2" style="375" customWidth="1"/>
    <col min="2828" max="2828" width="20.81640625" style="375" customWidth="1"/>
    <col min="2829" max="2830" width="7.453125" style="375" customWidth="1"/>
    <col min="2831" max="3072" width="9.81640625" style="375"/>
    <col min="3073" max="3073" width="1.7265625" style="375" customWidth="1"/>
    <col min="3074" max="3074" width="2" style="375" customWidth="1"/>
    <col min="3075" max="3075" width="15.36328125" style="375" customWidth="1"/>
    <col min="3076" max="3076" width="7.6328125" style="375" customWidth="1"/>
    <col min="3077" max="3077" width="7.453125" style="375" customWidth="1"/>
    <col min="3078" max="3078" width="2.81640625" style="375" customWidth="1"/>
    <col min="3079" max="3079" width="19.7265625" style="375" customWidth="1"/>
    <col min="3080" max="3080" width="7.453125" style="375" customWidth="1"/>
    <col min="3081" max="3081" width="7.1796875" style="375" customWidth="1"/>
    <col min="3082" max="3082" width="1.7265625" style="375" customWidth="1"/>
    <col min="3083" max="3083" width="2" style="375" customWidth="1"/>
    <col min="3084" max="3084" width="20.81640625" style="375" customWidth="1"/>
    <col min="3085" max="3086" width="7.453125" style="375" customWidth="1"/>
    <col min="3087" max="3328" width="9.81640625" style="375"/>
    <col min="3329" max="3329" width="1.7265625" style="375" customWidth="1"/>
    <col min="3330" max="3330" width="2" style="375" customWidth="1"/>
    <col min="3331" max="3331" width="15.36328125" style="375" customWidth="1"/>
    <col min="3332" max="3332" width="7.6328125" style="375" customWidth="1"/>
    <col min="3333" max="3333" width="7.453125" style="375" customWidth="1"/>
    <col min="3334" max="3334" width="2.81640625" style="375" customWidth="1"/>
    <col min="3335" max="3335" width="19.7265625" style="375" customWidth="1"/>
    <col min="3336" max="3336" width="7.453125" style="375" customWidth="1"/>
    <col min="3337" max="3337" width="7.1796875" style="375" customWidth="1"/>
    <col min="3338" max="3338" width="1.7265625" style="375" customWidth="1"/>
    <col min="3339" max="3339" width="2" style="375" customWidth="1"/>
    <col min="3340" max="3340" width="20.81640625" style="375" customWidth="1"/>
    <col min="3341" max="3342" width="7.453125" style="375" customWidth="1"/>
    <col min="3343" max="3584" width="9.81640625" style="375"/>
    <col min="3585" max="3585" width="1.7265625" style="375" customWidth="1"/>
    <col min="3586" max="3586" width="2" style="375" customWidth="1"/>
    <col min="3587" max="3587" width="15.36328125" style="375" customWidth="1"/>
    <col min="3588" max="3588" width="7.6328125" style="375" customWidth="1"/>
    <col min="3589" max="3589" width="7.453125" style="375" customWidth="1"/>
    <col min="3590" max="3590" width="2.81640625" style="375" customWidth="1"/>
    <col min="3591" max="3591" width="19.7265625" style="375" customWidth="1"/>
    <col min="3592" max="3592" width="7.453125" style="375" customWidth="1"/>
    <col min="3593" max="3593" width="7.1796875" style="375" customWidth="1"/>
    <col min="3594" max="3594" width="1.7265625" style="375" customWidth="1"/>
    <col min="3595" max="3595" width="2" style="375" customWidth="1"/>
    <col min="3596" max="3596" width="20.81640625" style="375" customWidth="1"/>
    <col min="3597" max="3598" width="7.453125" style="375" customWidth="1"/>
    <col min="3599" max="3840" width="9.81640625" style="375"/>
    <col min="3841" max="3841" width="1.7265625" style="375" customWidth="1"/>
    <col min="3842" max="3842" width="2" style="375" customWidth="1"/>
    <col min="3843" max="3843" width="15.36328125" style="375" customWidth="1"/>
    <col min="3844" max="3844" width="7.6328125" style="375" customWidth="1"/>
    <col min="3845" max="3845" width="7.453125" style="375" customWidth="1"/>
    <col min="3846" max="3846" width="2.81640625" style="375" customWidth="1"/>
    <col min="3847" max="3847" width="19.7265625" style="375" customWidth="1"/>
    <col min="3848" max="3848" width="7.453125" style="375" customWidth="1"/>
    <col min="3849" max="3849" width="7.1796875" style="375" customWidth="1"/>
    <col min="3850" max="3850" width="1.7265625" style="375" customWidth="1"/>
    <col min="3851" max="3851" width="2" style="375" customWidth="1"/>
    <col min="3852" max="3852" width="20.81640625" style="375" customWidth="1"/>
    <col min="3853" max="3854" width="7.453125" style="375" customWidth="1"/>
    <col min="3855" max="4096" width="9.81640625" style="375"/>
    <col min="4097" max="4097" width="1.7265625" style="375" customWidth="1"/>
    <col min="4098" max="4098" width="2" style="375" customWidth="1"/>
    <col min="4099" max="4099" width="15.36328125" style="375" customWidth="1"/>
    <col min="4100" max="4100" width="7.6328125" style="375" customWidth="1"/>
    <col min="4101" max="4101" width="7.453125" style="375" customWidth="1"/>
    <col min="4102" max="4102" width="2.81640625" style="375" customWidth="1"/>
    <col min="4103" max="4103" width="19.7265625" style="375" customWidth="1"/>
    <col min="4104" max="4104" width="7.453125" style="375" customWidth="1"/>
    <col min="4105" max="4105" width="7.1796875" style="375" customWidth="1"/>
    <col min="4106" max="4106" width="1.7265625" style="375" customWidth="1"/>
    <col min="4107" max="4107" width="2" style="375" customWidth="1"/>
    <col min="4108" max="4108" width="20.81640625" style="375" customWidth="1"/>
    <col min="4109" max="4110" width="7.453125" style="375" customWidth="1"/>
    <col min="4111" max="4352" width="9.81640625" style="375"/>
    <col min="4353" max="4353" width="1.7265625" style="375" customWidth="1"/>
    <col min="4354" max="4354" width="2" style="375" customWidth="1"/>
    <col min="4355" max="4355" width="15.36328125" style="375" customWidth="1"/>
    <col min="4356" max="4356" width="7.6328125" style="375" customWidth="1"/>
    <col min="4357" max="4357" width="7.453125" style="375" customWidth="1"/>
    <col min="4358" max="4358" width="2.81640625" style="375" customWidth="1"/>
    <col min="4359" max="4359" width="19.7265625" style="375" customWidth="1"/>
    <col min="4360" max="4360" width="7.453125" style="375" customWidth="1"/>
    <col min="4361" max="4361" width="7.1796875" style="375" customWidth="1"/>
    <col min="4362" max="4362" width="1.7265625" style="375" customWidth="1"/>
    <col min="4363" max="4363" width="2" style="375" customWidth="1"/>
    <col min="4364" max="4364" width="20.81640625" style="375" customWidth="1"/>
    <col min="4365" max="4366" width="7.453125" style="375" customWidth="1"/>
    <col min="4367" max="4608" width="9.81640625" style="375"/>
    <col min="4609" max="4609" width="1.7265625" style="375" customWidth="1"/>
    <col min="4610" max="4610" width="2" style="375" customWidth="1"/>
    <col min="4611" max="4611" width="15.36328125" style="375" customWidth="1"/>
    <col min="4612" max="4612" width="7.6328125" style="375" customWidth="1"/>
    <col min="4613" max="4613" width="7.453125" style="375" customWidth="1"/>
    <col min="4614" max="4614" width="2.81640625" style="375" customWidth="1"/>
    <col min="4615" max="4615" width="19.7265625" style="375" customWidth="1"/>
    <col min="4616" max="4616" width="7.453125" style="375" customWidth="1"/>
    <col min="4617" max="4617" width="7.1796875" style="375" customWidth="1"/>
    <col min="4618" max="4618" width="1.7265625" style="375" customWidth="1"/>
    <col min="4619" max="4619" width="2" style="375" customWidth="1"/>
    <col min="4620" max="4620" width="20.81640625" style="375" customWidth="1"/>
    <col min="4621" max="4622" width="7.453125" style="375" customWidth="1"/>
    <col min="4623" max="4864" width="9.81640625" style="375"/>
    <col min="4865" max="4865" width="1.7265625" style="375" customWidth="1"/>
    <col min="4866" max="4866" width="2" style="375" customWidth="1"/>
    <col min="4867" max="4867" width="15.36328125" style="375" customWidth="1"/>
    <col min="4868" max="4868" width="7.6328125" style="375" customWidth="1"/>
    <col min="4869" max="4869" width="7.453125" style="375" customWidth="1"/>
    <col min="4870" max="4870" width="2.81640625" style="375" customWidth="1"/>
    <col min="4871" max="4871" width="19.7265625" style="375" customWidth="1"/>
    <col min="4872" max="4872" width="7.453125" style="375" customWidth="1"/>
    <col min="4873" max="4873" width="7.1796875" style="375" customWidth="1"/>
    <col min="4874" max="4874" width="1.7265625" style="375" customWidth="1"/>
    <col min="4875" max="4875" width="2" style="375" customWidth="1"/>
    <col min="4876" max="4876" width="20.81640625" style="375" customWidth="1"/>
    <col min="4877" max="4878" width="7.453125" style="375" customWidth="1"/>
    <col min="4879" max="5120" width="9.81640625" style="375"/>
    <col min="5121" max="5121" width="1.7265625" style="375" customWidth="1"/>
    <col min="5122" max="5122" width="2" style="375" customWidth="1"/>
    <col min="5123" max="5123" width="15.36328125" style="375" customWidth="1"/>
    <col min="5124" max="5124" width="7.6328125" style="375" customWidth="1"/>
    <col min="5125" max="5125" width="7.453125" style="375" customWidth="1"/>
    <col min="5126" max="5126" width="2.81640625" style="375" customWidth="1"/>
    <col min="5127" max="5127" width="19.7265625" style="375" customWidth="1"/>
    <col min="5128" max="5128" width="7.453125" style="375" customWidth="1"/>
    <col min="5129" max="5129" width="7.1796875" style="375" customWidth="1"/>
    <col min="5130" max="5130" width="1.7265625" style="375" customWidth="1"/>
    <col min="5131" max="5131" width="2" style="375" customWidth="1"/>
    <col min="5132" max="5132" width="20.81640625" style="375" customWidth="1"/>
    <col min="5133" max="5134" width="7.453125" style="375" customWidth="1"/>
    <col min="5135" max="5376" width="9.81640625" style="375"/>
    <col min="5377" max="5377" width="1.7265625" style="375" customWidth="1"/>
    <col min="5378" max="5378" width="2" style="375" customWidth="1"/>
    <col min="5379" max="5379" width="15.36328125" style="375" customWidth="1"/>
    <col min="5380" max="5380" width="7.6328125" style="375" customWidth="1"/>
    <col min="5381" max="5381" width="7.453125" style="375" customWidth="1"/>
    <col min="5382" max="5382" width="2.81640625" style="375" customWidth="1"/>
    <col min="5383" max="5383" width="19.7265625" style="375" customWidth="1"/>
    <col min="5384" max="5384" width="7.453125" style="375" customWidth="1"/>
    <col min="5385" max="5385" width="7.1796875" style="375" customWidth="1"/>
    <col min="5386" max="5386" width="1.7265625" style="375" customWidth="1"/>
    <col min="5387" max="5387" width="2" style="375" customWidth="1"/>
    <col min="5388" max="5388" width="20.81640625" style="375" customWidth="1"/>
    <col min="5389" max="5390" width="7.453125" style="375" customWidth="1"/>
    <col min="5391" max="5632" width="9.81640625" style="375"/>
    <col min="5633" max="5633" width="1.7265625" style="375" customWidth="1"/>
    <col min="5634" max="5634" width="2" style="375" customWidth="1"/>
    <col min="5635" max="5635" width="15.36328125" style="375" customWidth="1"/>
    <col min="5636" max="5636" width="7.6328125" style="375" customWidth="1"/>
    <col min="5637" max="5637" width="7.453125" style="375" customWidth="1"/>
    <col min="5638" max="5638" width="2.81640625" style="375" customWidth="1"/>
    <col min="5639" max="5639" width="19.7265625" style="375" customWidth="1"/>
    <col min="5640" max="5640" width="7.453125" style="375" customWidth="1"/>
    <col min="5641" max="5641" width="7.1796875" style="375" customWidth="1"/>
    <col min="5642" max="5642" width="1.7265625" style="375" customWidth="1"/>
    <col min="5643" max="5643" width="2" style="375" customWidth="1"/>
    <col min="5644" max="5644" width="20.81640625" style="375" customWidth="1"/>
    <col min="5645" max="5646" width="7.453125" style="375" customWidth="1"/>
    <col min="5647" max="5888" width="9.81640625" style="375"/>
    <col min="5889" max="5889" width="1.7265625" style="375" customWidth="1"/>
    <col min="5890" max="5890" width="2" style="375" customWidth="1"/>
    <col min="5891" max="5891" width="15.36328125" style="375" customWidth="1"/>
    <col min="5892" max="5892" width="7.6328125" style="375" customWidth="1"/>
    <col min="5893" max="5893" width="7.453125" style="375" customWidth="1"/>
    <col min="5894" max="5894" width="2.81640625" style="375" customWidth="1"/>
    <col min="5895" max="5895" width="19.7265625" style="375" customWidth="1"/>
    <col min="5896" max="5896" width="7.453125" style="375" customWidth="1"/>
    <col min="5897" max="5897" width="7.1796875" style="375" customWidth="1"/>
    <col min="5898" max="5898" width="1.7265625" style="375" customWidth="1"/>
    <col min="5899" max="5899" width="2" style="375" customWidth="1"/>
    <col min="5900" max="5900" width="20.81640625" style="375" customWidth="1"/>
    <col min="5901" max="5902" width="7.453125" style="375" customWidth="1"/>
    <col min="5903" max="6144" width="9.81640625" style="375"/>
    <col min="6145" max="6145" width="1.7265625" style="375" customWidth="1"/>
    <col min="6146" max="6146" width="2" style="375" customWidth="1"/>
    <col min="6147" max="6147" width="15.36328125" style="375" customWidth="1"/>
    <col min="6148" max="6148" width="7.6328125" style="375" customWidth="1"/>
    <col min="6149" max="6149" width="7.453125" style="375" customWidth="1"/>
    <col min="6150" max="6150" width="2.81640625" style="375" customWidth="1"/>
    <col min="6151" max="6151" width="19.7265625" style="375" customWidth="1"/>
    <col min="6152" max="6152" width="7.453125" style="375" customWidth="1"/>
    <col min="6153" max="6153" width="7.1796875" style="375" customWidth="1"/>
    <col min="6154" max="6154" width="1.7265625" style="375" customWidth="1"/>
    <col min="6155" max="6155" width="2" style="375" customWidth="1"/>
    <col min="6156" max="6156" width="20.81640625" style="375" customWidth="1"/>
    <col min="6157" max="6158" width="7.453125" style="375" customWidth="1"/>
    <col min="6159" max="6400" width="9.81640625" style="375"/>
    <col min="6401" max="6401" width="1.7265625" style="375" customWidth="1"/>
    <col min="6402" max="6402" width="2" style="375" customWidth="1"/>
    <col min="6403" max="6403" width="15.36328125" style="375" customWidth="1"/>
    <col min="6404" max="6404" width="7.6328125" style="375" customWidth="1"/>
    <col min="6405" max="6405" width="7.453125" style="375" customWidth="1"/>
    <col min="6406" max="6406" width="2.81640625" style="375" customWidth="1"/>
    <col min="6407" max="6407" width="19.7265625" style="375" customWidth="1"/>
    <col min="6408" max="6408" width="7.453125" style="375" customWidth="1"/>
    <col min="6409" max="6409" width="7.1796875" style="375" customWidth="1"/>
    <col min="6410" max="6410" width="1.7265625" style="375" customWidth="1"/>
    <col min="6411" max="6411" width="2" style="375" customWidth="1"/>
    <col min="6412" max="6412" width="20.81640625" style="375" customWidth="1"/>
    <col min="6413" max="6414" width="7.453125" style="375" customWidth="1"/>
    <col min="6415" max="6656" width="9.81640625" style="375"/>
    <col min="6657" max="6657" width="1.7265625" style="375" customWidth="1"/>
    <col min="6658" max="6658" width="2" style="375" customWidth="1"/>
    <col min="6659" max="6659" width="15.36328125" style="375" customWidth="1"/>
    <col min="6660" max="6660" width="7.6328125" style="375" customWidth="1"/>
    <col min="6661" max="6661" width="7.453125" style="375" customWidth="1"/>
    <col min="6662" max="6662" width="2.81640625" style="375" customWidth="1"/>
    <col min="6663" max="6663" width="19.7265625" style="375" customWidth="1"/>
    <col min="6664" max="6664" width="7.453125" style="375" customWidth="1"/>
    <col min="6665" max="6665" width="7.1796875" style="375" customWidth="1"/>
    <col min="6666" max="6666" width="1.7265625" style="375" customWidth="1"/>
    <col min="6667" max="6667" width="2" style="375" customWidth="1"/>
    <col min="6668" max="6668" width="20.81640625" style="375" customWidth="1"/>
    <col min="6669" max="6670" width="7.453125" style="375" customWidth="1"/>
    <col min="6671" max="6912" width="9.81640625" style="375"/>
    <col min="6913" max="6913" width="1.7265625" style="375" customWidth="1"/>
    <col min="6914" max="6914" width="2" style="375" customWidth="1"/>
    <col min="6915" max="6915" width="15.36328125" style="375" customWidth="1"/>
    <col min="6916" max="6916" width="7.6328125" style="375" customWidth="1"/>
    <col min="6917" max="6917" width="7.453125" style="375" customWidth="1"/>
    <col min="6918" max="6918" width="2.81640625" style="375" customWidth="1"/>
    <col min="6919" max="6919" width="19.7265625" style="375" customWidth="1"/>
    <col min="6920" max="6920" width="7.453125" style="375" customWidth="1"/>
    <col min="6921" max="6921" width="7.1796875" style="375" customWidth="1"/>
    <col min="6922" max="6922" width="1.7265625" style="375" customWidth="1"/>
    <col min="6923" max="6923" width="2" style="375" customWidth="1"/>
    <col min="6924" max="6924" width="20.81640625" style="375" customWidth="1"/>
    <col min="6925" max="6926" width="7.453125" style="375" customWidth="1"/>
    <col min="6927" max="7168" width="9.81640625" style="375"/>
    <col min="7169" max="7169" width="1.7265625" style="375" customWidth="1"/>
    <col min="7170" max="7170" width="2" style="375" customWidth="1"/>
    <col min="7171" max="7171" width="15.36328125" style="375" customWidth="1"/>
    <col min="7172" max="7172" width="7.6328125" style="375" customWidth="1"/>
    <col min="7173" max="7173" width="7.453125" style="375" customWidth="1"/>
    <col min="7174" max="7174" width="2.81640625" style="375" customWidth="1"/>
    <col min="7175" max="7175" width="19.7265625" style="375" customWidth="1"/>
    <col min="7176" max="7176" width="7.453125" style="375" customWidth="1"/>
    <col min="7177" max="7177" width="7.1796875" style="375" customWidth="1"/>
    <col min="7178" max="7178" width="1.7265625" style="375" customWidth="1"/>
    <col min="7179" max="7179" width="2" style="375" customWidth="1"/>
    <col min="7180" max="7180" width="20.81640625" style="375" customWidth="1"/>
    <col min="7181" max="7182" width="7.453125" style="375" customWidth="1"/>
    <col min="7183" max="7424" width="9.81640625" style="375"/>
    <col min="7425" max="7425" width="1.7265625" style="375" customWidth="1"/>
    <col min="7426" max="7426" width="2" style="375" customWidth="1"/>
    <col min="7427" max="7427" width="15.36328125" style="375" customWidth="1"/>
    <col min="7428" max="7428" width="7.6328125" style="375" customWidth="1"/>
    <col min="7429" max="7429" width="7.453125" style="375" customWidth="1"/>
    <col min="7430" max="7430" width="2.81640625" style="375" customWidth="1"/>
    <col min="7431" max="7431" width="19.7265625" style="375" customWidth="1"/>
    <col min="7432" max="7432" width="7.453125" style="375" customWidth="1"/>
    <col min="7433" max="7433" width="7.1796875" style="375" customWidth="1"/>
    <col min="7434" max="7434" width="1.7265625" style="375" customWidth="1"/>
    <col min="7435" max="7435" width="2" style="375" customWidth="1"/>
    <col min="7436" max="7436" width="20.81640625" style="375" customWidth="1"/>
    <col min="7437" max="7438" width="7.453125" style="375" customWidth="1"/>
    <col min="7439" max="7680" width="9.81640625" style="375"/>
    <col min="7681" max="7681" width="1.7265625" style="375" customWidth="1"/>
    <col min="7682" max="7682" width="2" style="375" customWidth="1"/>
    <col min="7683" max="7683" width="15.36328125" style="375" customWidth="1"/>
    <col min="7684" max="7684" width="7.6328125" style="375" customWidth="1"/>
    <col min="7685" max="7685" width="7.453125" style="375" customWidth="1"/>
    <col min="7686" max="7686" width="2.81640625" style="375" customWidth="1"/>
    <col min="7687" max="7687" width="19.7265625" style="375" customWidth="1"/>
    <col min="7688" max="7688" width="7.453125" style="375" customWidth="1"/>
    <col min="7689" max="7689" width="7.1796875" style="375" customWidth="1"/>
    <col min="7690" max="7690" width="1.7265625" style="375" customWidth="1"/>
    <col min="7691" max="7691" width="2" style="375" customWidth="1"/>
    <col min="7692" max="7692" width="20.81640625" style="375" customWidth="1"/>
    <col min="7693" max="7694" width="7.453125" style="375" customWidth="1"/>
    <col min="7695" max="7936" width="9.81640625" style="375"/>
    <col min="7937" max="7937" width="1.7265625" style="375" customWidth="1"/>
    <col min="7938" max="7938" width="2" style="375" customWidth="1"/>
    <col min="7939" max="7939" width="15.36328125" style="375" customWidth="1"/>
    <col min="7940" max="7940" width="7.6328125" style="375" customWidth="1"/>
    <col min="7941" max="7941" width="7.453125" style="375" customWidth="1"/>
    <col min="7942" max="7942" width="2.81640625" style="375" customWidth="1"/>
    <col min="7943" max="7943" width="19.7265625" style="375" customWidth="1"/>
    <col min="7944" max="7944" width="7.453125" style="375" customWidth="1"/>
    <col min="7945" max="7945" width="7.1796875" style="375" customWidth="1"/>
    <col min="7946" max="7946" width="1.7265625" style="375" customWidth="1"/>
    <col min="7947" max="7947" width="2" style="375" customWidth="1"/>
    <col min="7948" max="7948" width="20.81640625" style="375" customWidth="1"/>
    <col min="7949" max="7950" width="7.453125" style="375" customWidth="1"/>
    <col min="7951" max="8192" width="9.81640625" style="375"/>
    <col min="8193" max="8193" width="1.7265625" style="375" customWidth="1"/>
    <col min="8194" max="8194" width="2" style="375" customWidth="1"/>
    <col min="8195" max="8195" width="15.36328125" style="375" customWidth="1"/>
    <col min="8196" max="8196" width="7.6328125" style="375" customWidth="1"/>
    <col min="8197" max="8197" width="7.453125" style="375" customWidth="1"/>
    <col min="8198" max="8198" width="2.81640625" style="375" customWidth="1"/>
    <col min="8199" max="8199" width="19.7265625" style="375" customWidth="1"/>
    <col min="8200" max="8200" width="7.453125" style="375" customWidth="1"/>
    <col min="8201" max="8201" width="7.1796875" style="375" customWidth="1"/>
    <col min="8202" max="8202" width="1.7265625" style="375" customWidth="1"/>
    <col min="8203" max="8203" width="2" style="375" customWidth="1"/>
    <col min="8204" max="8204" width="20.81640625" style="375" customWidth="1"/>
    <col min="8205" max="8206" width="7.453125" style="375" customWidth="1"/>
    <col min="8207" max="8448" width="9.81640625" style="375"/>
    <col min="8449" max="8449" width="1.7265625" style="375" customWidth="1"/>
    <col min="8450" max="8450" width="2" style="375" customWidth="1"/>
    <col min="8451" max="8451" width="15.36328125" style="375" customWidth="1"/>
    <col min="8452" max="8452" width="7.6328125" style="375" customWidth="1"/>
    <col min="8453" max="8453" width="7.453125" style="375" customWidth="1"/>
    <col min="8454" max="8454" width="2.81640625" style="375" customWidth="1"/>
    <col min="8455" max="8455" width="19.7265625" style="375" customWidth="1"/>
    <col min="8456" max="8456" width="7.453125" style="375" customWidth="1"/>
    <col min="8457" max="8457" width="7.1796875" style="375" customWidth="1"/>
    <col min="8458" max="8458" width="1.7265625" style="375" customWidth="1"/>
    <col min="8459" max="8459" width="2" style="375" customWidth="1"/>
    <col min="8460" max="8460" width="20.81640625" style="375" customWidth="1"/>
    <col min="8461" max="8462" width="7.453125" style="375" customWidth="1"/>
    <col min="8463" max="8704" width="9.81640625" style="375"/>
    <col min="8705" max="8705" width="1.7265625" style="375" customWidth="1"/>
    <col min="8706" max="8706" width="2" style="375" customWidth="1"/>
    <col min="8707" max="8707" width="15.36328125" style="375" customWidth="1"/>
    <col min="8708" max="8708" width="7.6328125" style="375" customWidth="1"/>
    <col min="8709" max="8709" width="7.453125" style="375" customWidth="1"/>
    <col min="8710" max="8710" width="2.81640625" style="375" customWidth="1"/>
    <col min="8711" max="8711" width="19.7265625" style="375" customWidth="1"/>
    <col min="8712" max="8712" width="7.453125" style="375" customWidth="1"/>
    <col min="8713" max="8713" width="7.1796875" style="375" customWidth="1"/>
    <col min="8714" max="8714" width="1.7265625" style="375" customWidth="1"/>
    <col min="8715" max="8715" width="2" style="375" customWidth="1"/>
    <col min="8716" max="8716" width="20.81640625" style="375" customWidth="1"/>
    <col min="8717" max="8718" width="7.453125" style="375" customWidth="1"/>
    <col min="8719" max="8960" width="9.81640625" style="375"/>
    <col min="8961" max="8961" width="1.7265625" style="375" customWidth="1"/>
    <col min="8962" max="8962" width="2" style="375" customWidth="1"/>
    <col min="8963" max="8963" width="15.36328125" style="375" customWidth="1"/>
    <col min="8964" max="8964" width="7.6328125" style="375" customWidth="1"/>
    <col min="8965" max="8965" width="7.453125" style="375" customWidth="1"/>
    <col min="8966" max="8966" width="2.81640625" style="375" customWidth="1"/>
    <col min="8967" max="8967" width="19.7265625" style="375" customWidth="1"/>
    <col min="8968" max="8968" width="7.453125" style="375" customWidth="1"/>
    <col min="8969" max="8969" width="7.1796875" style="375" customWidth="1"/>
    <col min="8970" max="8970" width="1.7265625" style="375" customWidth="1"/>
    <col min="8971" max="8971" width="2" style="375" customWidth="1"/>
    <col min="8972" max="8972" width="20.81640625" style="375" customWidth="1"/>
    <col min="8973" max="8974" width="7.453125" style="375" customWidth="1"/>
    <col min="8975" max="9216" width="9.81640625" style="375"/>
    <col min="9217" max="9217" width="1.7265625" style="375" customWidth="1"/>
    <col min="9218" max="9218" width="2" style="375" customWidth="1"/>
    <col min="9219" max="9219" width="15.36328125" style="375" customWidth="1"/>
    <col min="9220" max="9220" width="7.6328125" style="375" customWidth="1"/>
    <col min="9221" max="9221" width="7.453125" style="375" customWidth="1"/>
    <col min="9222" max="9222" width="2.81640625" style="375" customWidth="1"/>
    <col min="9223" max="9223" width="19.7265625" style="375" customWidth="1"/>
    <col min="9224" max="9224" width="7.453125" style="375" customWidth="1"/>
    <col min="9225" max="9225" width="7.1796875" style="375" customWidth="1"/>
    <col min="9226" max="9226" width="1.7265625" style="375" customWidth="1"/>
    <col min="9227" max="9227" width="2" style="375" customWidth="1"/>
    <col min="9228" max="9228" width="20.81640625" style="375" customWidth="1"/>
    <col min="9229" max="9230" width="7.453125" style="375" customWidth="1"/>
    <col min="9231" max="9472" width="9.81640625" style="375"/>
    <col min="9473" max="9473" width="1.7265625" style="375" customWidth="1"/>
    <col min="9474" max="9474" width="2" style="375" customWidth="1"/>
    <col min="9475" max="9475" width="15.36328125" style="375" customWidth="1"/>
    <col min="9476" max="9476" width="7.6328125" style="375" customWidth="1"/>
    <col min="9477" max="9477" width="7.453125" style="375" customWidth="1"/>
    <col min="9478" max="9478" width="2.81640625" style="375" customWidth="1"/>
    <col min="9479" max="9479" width="19.7265625" style="375" customWidth="1"/>
    <col min="9480" max="9480" width="7.453125" style="375" customWidth="1"/>
    <col min="9481" max="9481" width="7.1796875" style="375" customWidth="1"/>
    <col min="9482" max="9482" width="1.7265625" style="375" customWidth="1"/>
    <col min="9483" max="9483" width="2" style="375" customWidth="1"/>
    <col min="9484" max="9484" width="20.81640625" style="375" customWidth="1"/>
    <col min="9485" max="9486" width="7.453125" style="375" customWidth="1"/>
    <col min="9487" max="9728" width="9.81640625" style="375"/>
    <col min="9729" max="9729" width="1.7265625" style="375" customWidth="1"/>
    <col min="9730" max="9730" width="2" style="375" customWidth="1"/>
    <col min="9731" max="9731" width="15.36328125" style="375" customWidth="1"/>
    <col min="9732" max="9732" width="7.6328125" style="375" customWidth="1"/>
    <col min="9733" max="9733" width="7.453125" style="375" customWidth="1"/>
    <col min="9734" max="9734" width="2.81640625" style="375" customWidth="1"/>
    <col min="9735" max="9735" width="19.7265625" style="375" customWidth="1"/>
    <col min="9736" max="9736" width="7.453125" style="375" customWidth="1"/>
    <col min="9737" max="9737" width="7.1796875" style="375" customWidth="1"/>
    <col min="9738" max="9738" width="1.7265625" style="375" customWidth="1"/>
    <col min="9739" max="9739" width="2" style="375" customWidth="1"/>
    <col min="9740" max="9740" width="20.81640625" style="375" customWidth="1"/>
    <col min="9741" max="9742" width="7.453125" style="375" customWidth="1"/>
    <col min="9743" max="9984" width="9.81640625" style="375"/>
    <col min="9985" max="9985" width="1.7265625" style="375" customWidth="1"/>
    <col min="9986" max="9986" width="2" style="375" customWidth="1"/>
    <col min="9987" max="9987" width="15.36328125" style="375" customWidth="1"/>
    <col min="9988" max="9988" width="7.6328125" style="375" customWidth="1"/>
    <col min="9989" max="9989" width="7.453125" style="375" customWidth="1"/>
    <col min="9990" max="9990" width="2.81640625" style="375" customWidth="1"/>
    <col min="9991" max="9991" width="19.7265625" style="375" customWidth="1"/>
    <col min="9992" max="9992" width="7.453125" style="375" customWidth="1"/>
    <col min="9993" max="9993" width="7.1796875" style="375" customWidth="1"/>
    <col min="9994" max="9994" width="1.7265625" style="375" customWidth="1"/>
    <col min="9995" max="9995" width="2" style="375" customWidth="1"/>
    <col min="9996" max="9996" width="20.81640625" style="375" customWidth="1"/>
    <col min="9997" max="9998" width="7.453125" style="375" customWidth="1"/>
    <col min="9999" max="10240" width="9.81640625" style="375"/>
    <col min="10241" max="10241" width="1.7265625" style="375" customWidth="1"/>
    <col min="10242" max="10242" width="2" style="375" customWidth="1"/>
    <col min="10243" max="10243" width="15.36328125" style="375" customWidth="1"/>
    <col min="10244" max="10244" width="7.6328125" style="375" customWidth="1"/>
    <col min="10245" max="10245" width="7.453125" style="375" customWidth="1"/>
    <col min="10246" max="10246" width="2.81640625" style="375" customWidth="1"/>
    <col min="10247" max="10247" width="19.7265625" style="375" customWidth="1"/>
    <col min="10248" max="10248" width="7.453125" style="375" customWidth="1"/>
    <col min="10249" max="10249" width="7.1796875" style="375" customWidth="1"/>
    <col min="10250" max="10250" width="1.7265625" style="375" customWidth="1"/>
    <col min="10251" max="10251" width="2" style="375" customWidth="1"/>
    <col min="10252" max="10252" width="20.81640625" style="375" customWidth="1"/>
    <col min="10253" max="10254" width="7.453125" style="375" customWidth="1"/>
    <col min="10255" max="10496" width="9.81640625" style="375"/>
    <col min="10497" max="10497" width="1.7265625" style="375" customWidth="1"/>
    <col min="10498" max="10498" width="2" style="375" customWidth="1"/>
    <col min="10499" max="10499" width="15.36328125" style="375" customWidth="1"/>
    <col min="10500" max="10500" width="7.6328125" style="375" customWidth="1"/>
    <col min="10501" max="10501" width="7.453125" style="375" customWidth="1"/>
    <col min="10502" max="10502" width="2.81640625" style="375" customWidth="1"/>
    <col min="10503" max="10503" width="19.7265625" style="375" customWidth="1"/>
    <col min="10504" max="10504" width="7.453125" style="375" customWidth="1"/>
    <col min="10505" max="10505" width="7.1796875" style="375" customWidth="1"/>
    <col min="10506" max="10506" width="1.7265625" style="375" customWidth="1"/>
    <col min="10507" max="10507" width="2" style="375" customWidth="1"/>
    <col min="10508" max="10508" width="20.81640625" style="375" customWidth="1"/>
    <col min="10509" max="10510" width="7.453125" style="375" customWidth="1"/>
    <col min="10511" max="10752" width="9.81640625" style="375"/>
    <col min="10753" max="10753" width="1.7265625" style="375" customWidth="1"/>
    <col min="10754" max="10754" width="2" style="375" customWidth="1"/>
    <col min="10755" max="10755" width="15.36328125" style="375" customWidth="1"/>
    <col min="10756" max="10756" width="7.6328125" style="375" customWidth="1"/>
    <col min="10757" max="10757" width="7.453125" style="375" customWidth="1"/>
    <col min="10758" max="10758" width="2.81640625" style="375" customWidth="1"/>
    <col min="10759" max="10759" width="19.7265625" style="375" customWidth="1"/>
    <col min="10760" max="10760" width="7.453125" style="375" customWidth="1"/>
    <col min="10761" max="10761" width="7.1796875" style="375" customWidth="1"/>
    <col min="10762" max="10762" width="1.7265625" style="375" customWidth="1"/>
    <col min="10763" max="10763" width="2" style="375" customWidth="1"/>
    <col min="10764" max="10764" width="20.81640625" style="375" customWidth="1"/>
    <col min="10765" max="10766" width="7.453125" style="375" customWidth="1"/>
    <col min="10767" max="11008" width="9.81640625" style="375"/>
    <col min="11009" max="11009" width="1.7265625" style="375" customWidth="1"/>
    <col min="11010" max="11010" width="2" style="375" customWidth="1"/>
    <col min="11011" max="11011" width="15.36328125" style="375" customWidth="1"/>
    <col min="11012" max="11012" width="7.6328125" style="375" customWidth="1"/>
    <col min="11013" max="11013" width="7.453125" style="375" customWidth="1"/>
    <col min="11014" max="11014" width="2.81640625" style="375" customWidth="1"/>
    <col min="11015" max="11015" width="19.7265625" style="375" customWidth="1"/>
    <col min="11016" max="11016" width="7.453125" style="375" customWidth="1"/>
    <col min="11017" max="11017" width="7.1796875" style="375" customWidth="1"/>
    <col min="11018" max="11018" width="1.7265625" style="375" customWidth="1"/>
    <col min="11019" max="11019" width="2" style="375" customWidth="1"/>
    <col min="11020" max="11020" width="20.81640625" style="375" customWidth="1"/>
    <col min="11021" max="11022" width="7.453125" style="375" customWidth="1"/>
    <col min="11023" max="11264" width="9.81640625" style="375"/>
    <col min="11265" max="11265" width="1.7265625" style="375" customWidth="1"/>
    <col min="11266" max="11266" width="2" style="375" customWidth="1"/>
    <col min="11267" max="11267" width="15.36328125" style="375" customWidth="1"/>
    <col min="11268" max="11268" width="7.6328125" style="375" customWidth="1"/>
    <col min="11269" max="11269" width="7.453125" style="375" customWidth="1"/>
    <col min="11270" max="11270" width="2.81640625" style="375" customWidth="1"/>
    <col min="11271" max="11271" width="19.7265625" style="375" customWidth="1"/>
    <col min="11272" max="11272" width="7.453125" style="375" customWidth="1"/>
    <col min="11273" max="11273" width="7.1796875" style="375" customWidth="1"/>
    <col min="11274" max="11274" width="1.7265625" style="375" customWidth="1"/>
    <col min="11275" max="11275" width="2" style="375" customWidth="1"/>
    <col min="11276" max="11276" width="20.81640625" style="375" customWidth="1"/>
    <col min="11277" max="11278" width="7.453125" style="375" customWidth="1"/>
    <col min="11279" max="11520" width="9.81640625" style="375"/>
    <col min="11521" max="11521" width="1.7265625" style="375" customWidth="1"/>
    <col min="11522" max="11522" width="2" style="375" customWidth="1"/>
    <col min="11523" max="11523" width="15.36328125" style="375" customWidth="1"/>
    <col min="11524" max="11524" width="7.6328125" style="375" customWidth="1"/>
    <col min="11525" max="11525" width="7.453125" style="375" customWidth="1"/>
    <col min="11526" max="11526" width="2.81640625" style="375" customWidth="1"/>
    <col min="11527" max="11527" width="19.7265625" style="375" customWidth="1"/>
    <col min="11528" max="11528" width="7.453125" style="375" customWidth="1"/>
    <col min="11529" max="11529" width="7.1796875" style="375" customWidth="1"/>
    <col min="11530" max="11530" width="1.7265625" style="375" customWidth="1"/>
    <col min="11531" max="11531" width="2" style="375" customWidth="1"/>
    <col min="11532" max="11532" width="20.81640625" style="375" customWidth="1"/>
    <col min="11533" max="11534" width="7.453125" style="375" customWidth="1"/>
    <col min="11535" max="11776" width="9.81640625" style="375"/>
    <col min="11777" max="11777" width="1.7265625" style="375" customWidth="1"/>
    <col min="11778" max="11778" width="2" style="375" customWidth="1"/>
    <col min="11779" max="11779" width="15.36328125" style="375" customWidth="1"/>
    <col min="11780" max="11780" width="7.6328125" style="375" customWidth="1"/>
    <col min="11781" max="11781" width="7.453125" style="375" customWidth="1"/>
    <col min="11782" max="11782" width="2.81640625" style="375" customWidth="1"/>
    <col min="11783" max="11783" width="19.7265625" style="375" customWidth="1"/>
    <col min="11784" max="11784" width="7.453125" style="375" customWidth="1"/>
    <col min="11785" max="11785" width="7.1796875" style="375" customWidth="1"/>
    <col min="11786" max="11786" width="1.7265625" style="375" customWidth="1"/>
    <col min="11787" max="11787" width="2" style="375" customWidth="1"/>
    <col min="11788" max="11788" width="20.81640625" style="375" customWidth="1"/>
    <col min="11789" max="11790" width="7.453125" style="375" customWidth="1"/>
    <col min="11791" max="12032" width="9.81640625" style="375"/>
    <col min="12033" max="12033" width="1.7265625" style="375" customWidth="1"/>
    <col min="12034" max="12034" width="2" style="375" customWidth="1"/>
    <col min="12035" max="12035" width="15.36328125" style="375" customWidth="1"/>
    <col min="12036" max="12036" width="7.6328125" style="375" customWidth="1"/>
    <col min="12037" max="12037" width="7.453125" style="375" customWidth="1"/>
    <col min="12038" max="12038" width="2.81640625" style="375" customWidth="1"/>
    <col min="12039" max="12039" width="19.7265625" style="375" customWidth="1"/>
    <col min="12040" max="12040" width="7.453125" style="375" customWidth="1"/>
    <col min="12041" max="12041" width="7.1796875" style="375" customWidth="1"/>
    <col min="12042" max="12042" width="1.7265625" style="375" customWidth="1"/>
    <col min="12043" max="12043" width="2" style="375" customWidth="1"/>
    <col min="12044" max="12044" width="20.81640625" style="375" customWidth="1"/>
    <col min="12045" max="12046" width="7.453125" style="375" customWidth="1"/>
    <col min="12047" max="12288" width="9.81640625" style="375"/>
    <col min="12289" max="12289" width="1.7265625" style="375" customWidth="1"/>
    <col min="12290" max="12290" width="2" style="375" customWidth="1"/>
    <col min="12291" max="12291" width="15.36328125" style="375" customWidth="1"/>
    <col min="12292" max="12292" width="7.6328125" style="375" customWidth="1"/>
    <col min="12293" max="12293" width="7.453125" style="375" customWidth="1"/>
    <col min="12294" max="12294" width="2.81640625" style="375" customWidth="1"/>
    <col min="12295" max="12295" width="19.7265625" style="375" customWidth="1"/>
    <col min="12296" max="12296" width="7.453125" style="375" customWidth="1"/>
    <col min="12297" max="12297" width="7.1796875" style="375" customWidth="1"/>
    <col min="12298" max="12298" width="1.7265625" style="375" customWidth="1"/>
    <col min="12299" max="12299" width="2" style="375" customWidth="1"/>
    <col min="12300" max="12300" width="20.81640625" style="375" customWidth="1"/>
    <col min="12301" max="12302" width="7.453125" style="375" customWidth="1"/>
    <col min="12303" max="12544" width="9.81640625" style="375"/>
    <col min="12545" max="12545" width="1.7265625" style="375" customWidth="1"/>
    <col min="12546" max="12546" width="2" style="375" customWidth="1"/>
    <col min="12547" max="12547" width="15.36328125" style="375" customWidth="1"/>
    <col min="12548" max="12548" width="7.6328125" style="375" customWidth="1"/>
    <col min="12549" max="12549" width="7.453125" style="375" customWidth="1"/>
    <col min="12550" max="12550" width="2.81640625" style="375" customWidth="1"/>
    <col min="12551" max="12551" width="19.7265625" style="375" customWidth="1"/>
    <col min="12552" max="12552" width="7.453125" style="375" customWidth="1"/>
    <col min="12553" max="12553" width="7.1796875" style="375" customWidth="1"/>
    <col min="12554" max="12554" width="1.7265625" style="375" customWidth="1"/>
    <col min="12555" max="12555" width="2" style="375" customWidth="1"/>
    <col min="12556" max="12556" width="20.81640625" style="375" customWidth="1"/>
    <col min="12557" max="12558" width="7.453125" style="375" customWidth="1"/>
    <col min="12559" max="12800" width="9.81640625" style="375"/>
    <col min="12801" max="12801" width="1.7265625" style="375" customWidth="1"/>
    <col min="12802" max="12802" width="2" style="375" customWidth="1"/>
    <col min="12803" max="12803" width="15.36328125" style="375" customWidth="1"/>
    <col min="12804" max="12804" width="7.6328125" style="375" customWidth="1"/>
    <col min="12805" max="12805" width="7.453125" style="375" customWidth="1"/>
    <col min="12806" max="12806" width="2.81640625" style="375" customWidth="1"/>
    <col min="12807" max="12807" width="19.7265625" style="375" customWidth="1"/>
    <col min="12808" max="12808" width="7.453125" style="375" customWidth="1"/>
    <col min="12809" max="12809" width="7.1796875" style="375" customWidth="1"/>
    <col min="12810" max="12810" width="1.7265625" style="375" customWidth="1"/>
    <col min="12811" max="12811" width="2" style="375" customWidth="1"/>
    <col min="12812" max="12812" width="20.81640625" style="375" customWidth="1"/>
    <col min="12813" max="12814" width="7.453125" style="375" customWidth="1"/>
    <col min="12815" max="13056" width="9.81640625" style="375"/>
    <col min="13057" max="13057" width="1.7265625" style="375" customWidth="1"/>
    <col min="13058" max="13058" width="2" style="375" customWidth="1"/>
    <col min="13059" max="13059" width="15.36328125" style="375" customWidth="1"/>
    <col min="13060" max="13060" width="7.6328125" style="375" customWidth="1"/>
    <col min="13061" max="13061" width="7.453125" style="375" customWidth="1"/>
    <col min="13062" max="13062" width="2.81640625" style="375" customWidth="1"/>
    <col min="13063" max="13063" width="19.7265625" style="375" customWidth="1"/>
    <col min="13064" max="13064" width="7.453125" style="375" customWidth="1"/>
    <col min="13065" max="13065" width="7.1796875" style="375" customWidth="1"/>
    <col min="13066" max="13066" width="1.7265625" style="375" customWidth="1"/>
    <col min="13067" max="13067" width="2" style="375" customWidth="1"/>
    <col min="13068" max="13068" width="20.81640625" style="375" customWidth="1"/>
    <col min="13069" max="13070" width="7.453125" style="375" customWidth="1"/>
    <col min="13071" max="13312" width="9.81640625" style="375"/>
    <col min="13313" max="13313" width="1.7265625" style="375" customWidth="1"/>
    <col min="13314" max="13314" width="2" style="375" customWidth="1"/>
    <col min="13315" max="13315" width="15.36328125" style="375" customWidth="1"/>
    <col min="13316" max="13316" width="7.6328125" style="375" customWidth="1"/>
    <col min="13317" max="13317" width="7.453125" style="375" customWidth="1"/>
    <col min="13318" max="13318" width="2.81640625" style="375" customWidth="1"/>
    <col min="13319" max="13319" width="19.7265625" style="375" customWidth="1"/>
    <col min="13320" max="13320" width="7.453125" style="375" customWidth="1"/>
    <col min="13321" max="13321" width="7.1796875" style="375" customWidth="1"/>
    <col min="13322" max="13322" width="1.7265625" style="375" customWidth="1"/>
    <col min="13323" max="13323" width="2" style="375" customWidth="1"/>
    <col min="13324" max="13324" width="20.81640625" style="375" customWidth="1"/>
    <col min="13325" max="13326" width="7.453125" style="375" customWidth="1"/>
    <col min="13327" max="13568" width="9.81640625" style="375"/>
    <col min="13569" max="13569" width="1.7265625" style="375" customWidth="1"/>
    <col min="13570" max="13570" width="2" style="375" customWidth="1"/>
    <col min="13571" max="13571" width="15.36328125" style="375" customWidth="1"/>
    <col min="13572" max="13572" width="7.6328125" style="375" customWidth="1"/>
    <col min="13573" max="13573" width="7.453125" style="375" customWidth="1"/>
    <col min="13574" max="13574" width="2.81640625" style="375" customWidth="1"/>
    <col min="13575" max="13575" width="19.7265625" style="375" customWidth="1"/>
    <col min="13576" max="13576" width="7.453125" style="375" customWidth="1"/>
    <col min="13577" max="13577" width="7.1796875" style="375" customWidth="1"/>
    <col min="13578" max="13578" width="1.7265625" style="375" customWidth="1"/>
    <col min="13579" max="13579" width="2" style="375" customWidth="1"/>
    <col min="13580" max="13580" width="20.81640625" style="375" customWidth="1"/>
    <col min="13581" max="13582" width="7.453125" style="375" customWidth="1"/>
    <col min="13583" max="13824" width="9.81640625" style="375"/>
    <col min="13825" max="13825" width="1.7265625" style="375" customWidth="1"/>
    <col min="13826" max="13826" width="2" style="375" customWidth="1"/>
    <col min="13827" max="13827" width="15.36328125" style="375" customWidth="1"/>
    <col min="13828" max="13828" width="7.6328125" style="375" customWidth="1"/>
    <col min="13829" max="13829" width="7.453125" style="375" customWidth="1"/>
    <col min="13830" max="13830" width="2.81640625" style="375" customWidth="1"/>
    <col min="13831" max="13831" width="19.7265625" style="375" customWidth="1"/>
    <col min="13832" max="13832" width="7.453125" style="375" customWidth="1"/>
    <col min="13833" max="13833" width="7.1796875" style="375" customWidth="1"/>
    <col min="13834" max="13834" width="1.7265625" style="375" customWidth="1"/>
    <col min="13835" max="13835" width="2" style="375" customWidth="1"/>
    <col min="13836" max="13836" width="20.81640625" style="375" customWidth="1"/>
    <col min="13837" max="13838" width="7.453125" style="375" customWidth="1"/>
    <col min="13839" max="14080" width="9.81640625" style="375"/>
    <col min="14081" max="14081" width="1.7265625" style="375" customWidth="1"/>
    <col min="14082" max="14082" width="2" style="375" customWidth="1"/>
    <col min="14083" max="14083" width="15.36328125" style="375" customWidth="1"/>
    <col min="14084" max="14084" width="7.6328125" style="375" customWidth="1"/>
    <col min="14085" max="14085" width="7.453125" style="375" customWidth="1"/>
    <col min="14086" max="14086" width="2.81640625" style="375" customWidth="1"/>
    <col min="14087" max="14087" width="19.7265625" style="375" customWidth="1"/>
    <col min="14088" max="14088" width="7.453125" style="375" customWidth="1"/>
    <col min="14089" max="14089" width="7.1796875" style="375" customWidth="1"/>
    <col min="14090" max="14090" width="1.7265625" style="375" customWidth="1"/>
    <col min="14091" max="14091" width="2" style="375" customWidth="1"/>
    <col min="14092" max="14092" width="20.81640625" style="375" customWidth="1"/>
    <col min="14093" max="14094" width="7.453125" style="375" customWidth="1"/>
    <col min="14095" max="14336" width="9.81640625" style="375"/>
    <col min="14337" max="14337" width="1.7265625" style="375" customWidth="1"/>
    <col min="14338" max="14338" width="2" style="375" customWidth="1"/>
    <col min="14339" max="14339" width="15.36328125" style="375" customWidth="1"/>
    <col min="14340" max="14340" width="7.6328125" style="375" customWidth="1"/>
    <col min="14341" max="14341" width="7.453125" style="375" customWidth="1"/>
    <col min="14342" max="14342" width="2.81640625" style="375" customWidth="1"/>
    <col min="14343" max="14343" width="19.7265625" style="375" customWidth="1"/>
    <col min="14344" max="14344" width="7.453125" style="375" customWidth="1"/>
    <col min="14345" max="14345" width="7.1796875" style="375" customWidth="1"/>
    <col min="14346" max="14346" width="1.7265625" style="375" customWidth="1"/>
    <col min="14347" max="14347" width="2" style="375" customWidth="1"/>
    <col min="14348" max="14348" width="20.81640625" style="375" customWidth="1"/>
    <col min="14349" max="14350" width="7.453125" style="375" customWidth="1"/>
    <col min="14351" max="14592" width="9.81640625" style="375"/>
    <col min="14593" max="14593" width="1.7265625" style="375" customWidth="1"/>
    <col min="14594" max="14594" width="2" style="375" customWidth="1"/>
    <col min="14595" max="14595" width="15.36328125" style="375" customWidth="1"/>
    <col min="14596" max="14596" width="7.6328125" style="375" customWidth="1"/>
    <col min="14597" max="14597" width="7.453125" style="375" customWidth="1"/>
    <col min="14598" max="14598" width="2.81640625" style="375" customWidth="1"/>
    <col min="14599" max="14599" width="19.7265625" style="375" customWidth="1"/>
    <col min="14600" max="14600" width="7.453125" style="375" customWidth="1"/>
    <col min="14601" max="14601" width="7.1796875" style="375" customWidth="1"/>
    <col min="14602" max="14602" width="1.7265625" style="375" customWidth="1"/>
    <col min="14603" max="14603" width="2" style="375" customWidth="1"/>
    <col min="14604" max="14604" width="20.81640625" style="375" customWidth="1"/>
    <col min="14605" max="14606" width="7.453125" style="375" customWidth="1"/>
    <col min="14607" max="14848" width="9.81640625" style="375"/>
    <col min="14849" max="14849" width="1.7265625" style="375" customWidth="1"/>
    <col min="14850" max="14850" width="2" style="375" customWidth="1"/>
    <col min="14851" max="14851" width="15.36328125" style="375" customWidth="1"/>
    <col min="14852" max="14852" width="7.6328125" style="375" customWidth="1"/>
    <col min="14853" max="14853" width="7.453125" style="375" customWidth="1"/>
    <col min="14854" max="14854" width="2.81640625" style="375" customWidth="1"/>
    <col min="14855" max="14855" width="19.7265625" style="375" customWidth="1"/>
    <col min="14856" max="14856" width="7.453125" style="375" customWidth="1"/>
    <col min="14857" max="14857" width="7.1796875" style="375" customWidth="1"/>
    <col min="14858" max="14858" width="1.7265625" style="375" customWidth="1"/>
    <col min="14859" max="14859" width="2" style="375" customWidth="1"/>
    <col min="14860" max="14860" width="20.81640625" style="375" customWidth="1"/>
    <col min="14861" max="14862" width="7.453125" style="375" customWidth="1"/>
    <col min="14863" max="15104" width="9.81640625" style="375"/>
    <col min="15105" max="15105" width="1.7265625" style="375" customWidth="1"/>
    <col min="15106" max="15106" width="2" style="375" customWidth="1"/>
    <col min="15107" max="15107" width="15.36328125" style="375" customWidth="1"/>
    <col min="15108" max="15108" width="7.6328125" style="375" customWidth="1"/>
    <col min="15109" max="15109" width="7.453125" style="375" customWidth="1"/>
    <col min="15110" max="15110" width="2.81640625" style="375" customWidth="1"/>
    <col min="15111" max="15111" width="19.7265625" style="375" customWidth="1"/>
    <col min="15112" max="15112" width="7.453125" style="375" customWidth="1"/>
    <col min="15113" max="15113" width="7.1796875" style="375" customWidth="1"/>
    <col min="15114" max="15114" width="1.7265625" style="375" customWidth="1"/>
    <col min="15115" max="15115" width="2" style="375" customWidth="1"/>
    <col min="15116" max="15116" width="20.81640625" style="375" customWidth="1"/>
    <col min="15117" max="15118" width="7.453125" style="375" customWidth="1"/>
    <col min="15119" max="15360" width="9.81640625" style="375"/>
    <col min="15361" max="15361" width="1.7265625" style="375" customWidth="1"/>
    <col min="15362" max="15362" width="2" style="375" customWidth="1"/>
    <col min="15363" max="15363" width="15.36328125" style="375" customWidth="1"/>
    <col min="15364" max="15364" width="7.6328125" style="375" customWidth="1"/>
    <col min="15365" max="15365" width="7.453125" style="375" customWidth="1"/>
    <col min="15366" max="15366" width="2.81640625" style="375" customWidth="1"/>
    <col min="15367" max="15367" width="19.7265625" style="375" customWidth="1"/>
    <col min="15368" max="15368" width="7.453125" style="375" customWidth="1"/>
    <col min="15369" max="15369" width="7.1796875" style="375" customWidth="1"/>
    <col min="15370" max="15370" width="1.7265625" style="375" customWidth="1"/>
    <col min="15371" max="15371" width="2" style="375" customWidth="1"/>
    <col min="15372" max="15372" width="20.81640625" style="375" customWidth="1"/>
    <col min="15373" max="15374" width="7.453125" style="375" customWidth="1"/>
    <col min="15375" max="15616" width="9.81640625" style="375"/>
    <col min="15617" max="15617" width="1.7265625" style="375" customWidth="1"/>
    <col min="15618" max="15618" width="2" style="375" customWidth="1"/>
    <col min="15619" max="15619" width="15.36328125" style="375" customWidth="1"/>
    <col min="15620" max="15620" width="7.6328125" style="375" customWidth="1"/>
    <col min="15621" max="15621" width="7.453125" style="375" customWidth="1"/>
    <col min="15622" max="15622" width="2.81640625" style="375" customWidth="1"/>
    <col min="15623" max="15623" width="19.7265625" style="375" customWidth="1"/>
    <col min="15624" max="15624" width="7.453125" style="375" customWidth="1"/>
    <col min="15625" max="15625" width="7.1796875" style="375" customWidth="1"/>
    <col min="15626" max="15626" width="1.7265625" style="375" customWidth="1"/>
    <col min="15627" max="15627" width="2" style="375" customWidth="1"/>
    <col min="15628" max="15628" width="20.81640625" style="375" customWidth="1"/>
    <col min="15629" max="15630" width="7.453125" style="375" customWidth="1"/>
    <col min="15631" max="15872" width="9.81640625" style="375"/>
    <col min="15873" max="15873" width="1.7265625" style="375" customWidth="1"/>
    <col min="15874" max="15874" width="2" style="375" customWidth="1"/>
    <col min="15875" max="15875" width="15.36328125" style="375" customWidth="1"/>
    <col min="15876" max="15876" width="7.6328125" style="375" customWidth="1"/>
    <col min="15877" max="15877" width="7.453125" style="375" customWidth="1"/>
    <col min="15878" max="15878" width="2.81640625" style="375" customWidth="1"/>
    <col min="15879" max="15879" width="19.7265625" style="375" customWidth="1"/>
    <col min="15880" max="15880" width="7.453125" style="375" customWidth="1"/>
    <col min="15881" max="15881" width="7.1796875" style="375" customWidth="1"/>
    <col min="15882" max="15882" width="1.7265625" style="375" customWidth="1"/>
    <col min="15883" max="15883" width="2" style="375" customWidth="1"/>
    <col min="15884" max="15884" width="20.81640625" style="375" customWidth="1"/>
    <col min="15885" max="15886" width="7.453125" style="375" customWidth="1"/>
    <col min="15887" max="16128" width="9.81640625" style="375"/>
    <col min="16129" max="16129" width="1.7265625" style="375" customWidth="1"/>
    <col min="16130" max="16130" width="2" style="375" customWidth="1"/>
    <col min="16131" max="16131" width="15.36328125" style="375" customWidth="1"/>
    <col min="16132" max="16132" width="7.6328125" style="375" customWidth="1"/>
    <col min="16133" max="16133" width="7.453125" style="375" customWidth="1"/>
    <col min="16134" max="16134" width="2.81640625" style="375" customWidth="1"/>
    <col min="16135" max="16135" width="19.7265625" style="375" customWidth="1"/>
    <col min="16136" max="16136" width="7.453125" style="375" customWidth="1"/>
    <col min="16137" max="16137" width="7.1796875" style="375" customWidth="1"/>
    <col min="16138" max="16138" width="1.7265625" style="375" customWidth="1"/>
    <col min="16139" max="16139" width="2" style="375" customWidth="1"/>
    <col min="16140" max="16140" width="20.81640625" style="375" customWidth="1"/>
    <col min="16141" max="16142" width="7.453125" style="375" customWidth="1"/>
    <col min="16143" max="16384" width="9.81640625" style="375"/>
  </cols>
  <sheetData>
    <row r="1" spans="1:17" ht="15" customHeight="1">
      <c r="A1" s="451"/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  <c r="M1" s="451"/>
    </row>
    <row r="2" spans="1:17" ht="24" customHeight="1">
      <c r="A2" s="728" t="s">
        <v>456</v>
      </c>
      <c r="B2" s="728"/>
      <c r="C2" s="728"/>
      <c r="D2" s="728"/>
      <c r="E2" s="728"/>
      <c r="F2" s="728"/>
      <c r="G2" s="728"/>
      <c r="H2" s="728"/>
      <c r="I2" s="728"/>
      <c r="J2" s="728"/>
      <c r="K2" s="728"/>
      <c r="L2" s="728"/>
      <c r="M2" s="728"/>
      <c r="N2" s="728"/>
    </row>
    <row r="3" spans="1:17" ht="15" customHeight="1">
      <c r="A3" s="452" t="s">
        <v>457</v>
      </c>
      <c r="B3" s="452"/>
      <c r="C3" s="452"/>
      <c r="D3" s="452"/>
      <c r="E3" s="452"/>
      <c r="F3" s="452"/>
      <c r="G3" s="452"/>
      <c r="H3" s="453"/>
      <c r="I3" s="452"/>
      <c r="J3" s="452"/>
      <c r="K3" s="452"/>
      <c r="L3" s="452"/>
      <c r="M3" s="452"/>
      <c r="N3" s="374"/>
    </row>
    <row r="4" spans="1:17" ht="15" customHeight="1">
      <c r="A4" s="454"/>
      <c r="B4" s="454"/>
      <c r="C4" s="454"/>
      <c r="D4" s="452"/>
      <c r="E4" s="452"/>
      <c r="F4" s="452"/>
      <c r="G4" s="452"/>
      <c r="H4" s="452"/>
      <c r="I4" s="452"/>
      <c r="J4" s="454"/>
      <c r="K4" s="454"/>
      <c r="L4" s="455" t="s">
        <v>458</v>
      </c>
      <c r="M4" s="455"/>
      <c r="N4" s="455"/>
    </row>
    <row r="5" spans="1:17" ht="15" customHeight="1">
      <c r="A5" s="456" t="s">
        <v>459</v>
      </c>
      <c r="B5" s="456"/>
      <c r="C5" s="457"/>
      <c r="D5" s="458" t="s">
        <v>460</v>
      </c>
      <c r="E5" s="459"/>
      <c r="F5" s="458" t="s">
        <v>459</v>
      </c>
      <c r="G5" s="460"/>
      <c r="H5" s="460" t="s">
        <v>460</v>
      </c>
      <c r="I5" s="459"/>
      <c r="J5" s="461" t="s">
        <v>459</v>
      </c>
      <c r="K5" s="456"/>
      <c r="L5" s="457"/>
      <c r="M5" s="462" t="s">
        <v>460</v>
      </c>
      <c r="N5" s="463"/>
    </row>
    <row r="6" spans="1:17" ht="15" customHeight="1">
      <c r="A6" s="456"/>
      <c r="B6" s="456"/>
      <c r="C6" s="457"/>
      <c r="D6" s="464" t="s">
        <v>461</v>
      </c>
      <c r="E6" s="465" t="s">
        <v>462</v>
      </c>
      <c r="F6" s="466"/>
      <c r="G6" s="467"/>
      <c r="H6" s="464" t="s">
        <v>461</v>
      </c>
      <c r="I6" s="465" t="s">
        <v>462</v>
      </c>
      <c r="J6" s="461"/>
      <c r="K6" s="456"/>
      <c r="L6" s="457"/>
      <c r="M6" s="464" t="s">
        <v>461</v>
      </c>
      <c r="N6" s="468" t="s">
        <v>462</v>
      </c>
    </row>
    <row r="7" spans="1:17" ht="15" customHeight="1">
      <c r="A7" s="469"/>
      <c r="B7" s="469"/>
      <c r="C7" s="470"/>
      <c r="D7" s="471"/>
      <c r="E7" s="465"/>
      <c r="F7" s="466"/>
      <c r="G7" s="467"/>
      <c r="H7" s="471"/>
      <c r="I7" s="465"/>
      <c r="J7" s="461"/>
      <c r="K7" s="456"/>
      <c r="L7" s="457"/>
      <c r="M7" s="471"/>
      <c r="N7" s="468"/>
    </row>
    <row r="8" spans="1:17" ht="9" customHeight="1">
      <c r="A8" s="452"/>
      <c r="B8" s="452"/>
      <c r="C8" s="472"/>
      <c r="D8" s="473"/>
      <c r="E8" s="474"/>
      <c r="F8" s="473"/>
      <c r="G8" s="475"/>
      <c r="H8" s="473"/>
      <c r="I8" s="476"/>
      <c r="J8" s="477"/>
      <c r="K8" s="478"/>
      <c r="L8" s="479"/>
      <c r="M8" s="478"/>
      <c r="N8" s="452"/>
    </row>
    <row r="9" spans="1:17" ht="15" customHeight="1">
      <c r="A9" s="480" t="s">
        <v>463</v>
      </c>
      <c r="B9" s="480"/>
      <c r="C9" s="481"/>
      <c r="D9" s="482">
        <v>601</v>
      </c>
      <c r="E9" s="483">
        <f>SUM(E11,E21,N10,N22)</f>
        <v>603</v>
      </c>
      <c r="F9" s="374"/>
      <c r="G9" s="484" t="s">
        <v>464</v>
      </c>
      <c r="H9" s="485">
        <v>1</v>
      </c>
      <c r="I9" s="486">
        <v>1</v>
      </c>
      <c r="J9" s="374"/>
      <c r="K9" s="487" t="s">
        <v>465</v>
      </c>
      <c r="L9" s="488"/>
      <c r="M9" s="453">
        <v>30</v>
      </c>
      <c r="N9" s="453">
        <v>30</v>
      </c>
      <c r="O9" s="489"/>
      <c r="P9" s="490"/>
      <c r="Q9" s="453"/>
    </row>
    <row r="10" spans="1:17" ht="15" customHeight="1">
      <c r="A10" s="491"/>
      <c r="B10" s="491"/>
      <c r="C10" s="484"/>
      <c r="D10" s="492"/>
      <c r="E10" s="474"/>
      <c r="F10" s="374"/>
      <c r="G10" s="484" t="s">
        <v>466</v>
      </c>
      <c r="H10" s="485">
        <v>105</v>
      </c>
      <c r="I10" s="486">
        <v>105</v>
      </c>
      <c r="J10" s="374"/>
      <c r="K10" s="493" t="s">
        <v>467</v>
      </c>
      <c r="L10" s="494"/>
      <c r="M10" s="453">
        <v>22</v>
      </c>
      <c r="N10" s="453">
        <f>SUM(N11:N21)</f>
        <v>24</v>
      </c>
      <c r="O10" s="452"/>
      <c r="P10" s="490"/>
      <c r="Q10" s="453"/>
    </row>
    <row r="11" spans="1:17" ht="15" customHeight="1">
      <c r="A11" s="491"/>
      <c r="B11" s="493" t="s">
        <v>468</v>
      </c>
      <c r="C11" s="494"/>
      <c r="D11" s="495">
        <v>248</v>
      </c>
      <c r="E11" s="496">
        <f>SUM(E12:E20)</f>
        <v>248</v>
      </c>
      <c r="F11" s="374"/>
      <c r="G11" s="484" t="s">
        <v>469</v>
      </c>
      <c r="H11" s="485">
        <v>30</v>
      </c>
      <c r="I11" s="486">
        <v>30</v>
      </c>
      <c r="J11" s="374"/>
      <c r="K11" s="491"/>
      <c r="L11" s="484" t="s">
        <v>470</v>
      </c>
      <c r="M11" s="453">
        <v>1</v>
      </c>
      <c r="N11" s="453">
        <v>1</v>
      </c>
      <c r="O11" s="453"/>
      <c r="P11" s="490"/>
      <c r="Q11" s="453"/>
    </row>
    <row r="12" spans="1:17" ht="15" customHeight="1">
      <c r="A12" s="491"/>
      <c r="B12" s="491"/>
      <c r="C12" s="484" t="s">
        <v>471</v>
      </c>
      <c r="D12" s="495">
        <v>203</v>
      </c>
      <c r="E12" s="496">
        <v>203</v>
      </c>
      <c r="F12" s="374"/>
      <c r="G12" s="484" t="s">
        <v>472</v>
      </c>
      <c r="H12" s="485">
        <v>3</v>
      </c>
      <c r="I12" s="486">
        <v>3</v>
      </c>
      <c r="J12" s="374"/>
      <c r="K12" s="491"/>
      <c r="L12" s="484" t="s">
        <v>473</v>
      </c>
      <c r="M12" s="453">
        <v>4</v>
      </c>
      <c r="N12" s="453">
        <v>4</v>
      </c>
      <c r="O12" s="453"/>
      <c r="P12" s="490"/>
      <c r="Q12" s="453"/>
    </row>
    <row r="13" spans="1:17" ht="15" customHeight="1">
      <c r="A13" s="491"/>
      <c r="B13" s="491"/>
      <c r="C13" s="484" t="s">
        <v>474</v>
      </c>
      <c r="D13" s="495">
        <v>28</v>
      </c>
      <c r="E13" s="496">
        <v>28</v>
      </c>
      <c r="F13" s="374"/>
      <c r="G13" s="484" t="s">
        <v>475</v>
      </c>
      <c r="H13" s="485">
        <v>2</v>
      </c>
      <c r="I13" s="486">
        <v>2</v>
      </c>
      <c r="J13" s="374"/>
      <c r="K13" s="491"/>
      <c r="L13" s="484" t="s">
        <v>476</v>
      </c>
      <c r="M13" s="453">
        <v>5</v>
      </c>
      <c r="N13" s="453">
        <v>5</v>
      </c>
      <c r="O13" s="453"/>
      <c r="P13" s="490"/>
      <c r="Q13" s="453"/>
    </row>
    <row r="14" spans="1:17" ht="15" customHeight="1">
      <c r="A14" s="491"/>
      <c r="B14" s="491"/>
      <c r="C14" s="484" t="s">
        <v>477</v>
      </c>
      <c r="D14" s="495">
        <v>1</v>
      </c>
      <c r="E14" s="496">
        <v>1</v>
      </c>
      <c r="F14" s="374"/>
      <c r="G14" s="484" t="s">
        <v>478</v>
      </c>
      <c r="H14" s="485">
        <v>2</v>
      </c>
      <c r="I14" s="486">
        <v>2</v>
      </c>
      <c r="J14" s="374"/>
      <c r="K14" s="491"/>
      <c r="L14" s="497" t="s">
        <v>479</v>
      </c>
      <c r="M14" s="453">
        <v>1</v>
      </c>
      <c r="N14" s="453">
        <v>1</v>
      </c>
      <c r="O14" s="453"/>
      <c r="P14" s="490"/>
      <c r="Q14" s="453"/>
    </row>
    <row r="15" spans="1:17" ht="15" customHeight="1">
      <c r="A15" s="491"/>
      <c r="B15" s="491"/>
      <c r="C15" s="484" t="s">
        <v>480</v>
      </c>
      <c r="D15" s="485" t="s">
        <v>86</v>
      </c>
      <c r="E15" s="486" t="s">
        <v>481</v>
      </c>
      <c r="F15" s="374"/>
      <c r="G15" s="484" t="s">
        <v>482</v>
      </c>
      <c r="H15" s="485">
        <v>1</v>
      </c>
      <c r="I15" s="486">
        <v>1</v>
      </c>
      <c r="J15" s="374"/>
      <c r="K15" s="491"/>
      <c r="L15" s="484" t="s">
        <v>483</v>
      </c>
      <c r="M15" s="453">
        <v>2</v>
      </c>
      <c r="N15" s="453">
        <v>2</v>
      </c>
      <c r="O15" s="490"/>
      <c r="P15" s="490"/>
      <c r="Q15" s="453"/>
    </row>
    <row r="16" spans="1:17" ht="15" customHeight="1">
      <c r="A16" s="491"/>
      <c r="B16" s="491"/>
      <c r="C16" s="484" t="s">
        <v>484</v>
      </c>
      <c r="D16" s="495">
        <v>9</v>
      </c>
      <c r="E16" s="496">
        <v>9</v>
      </c>
      <c r="F16" s="374"/>
      <c r="G16" s="484" t="s">
        <v>485</v>
      </c>
      <c r="H16" s="485">
        <v>27</v>
      </c>
      <c r="I16" s="486">
        <v>27</v>
      </c>
      <c r="J16" s="374"/>
      <c r="K16" s="491"/>
      <c r="L16" s="498" t="s">
        <v>486</v>
      </c>
      <c r="M16" s="453">
        <v>1</v>
      </c>
      <c r="N16" s="453">
        <v>2</v>
      </c>
      <c r="O16" s="453"/>
      <c r="P16" s="490"/>
      <c r="Q16" s="453"/>
    </row>
    <row r="17" spans="1:17" ht="15" customHeight="1">
      <c r="A17" s="491"/>
      <c r="B17" s="491"/>
      <c r="C17" s="484" t="s">
        <v>487</v>
      </c>
      <c r="D17" s="485" t="s">
        <v>86</v>
      </c>
      <c r="E17" s="486" t="s">
        <v>481</v>
      </c>
      <c r="F17" s="374"/>
      <c r="G17" s="484" t="s">
        <v>488</v>
      </c>
      <c r="H17" s="485">
        <v>47</v>
      </c>
      <c r="I17" s="486">
        <v>47</v>
      </c>
      <c r="J17" s="374"/>
      <c r="K17" s="491"/>
      <c r="L17" s="484" t="s">
        <v>489</v>
      </c>
      <c r="M17" s="453">
        <v>1</v>
      </c>
      <c r="N17" s="453">
        <v>1</v>
      </c>
      <c r="O17" s="490"/>
      <c r="P17" s="490"/>
      <c r="Q17" s="453"/>
    </row>
    <row r="18" spans="1:17" ht="15" customHeight="1">
      <c r="A18" s="491"/>
      <c r="B18" s="491"/>
      <c r="C18" s="484" t="s">
        <v>490</v>
      </c>
      <c r="D18" s="485" t="s">
        <v>86</v>
      </c>
      <c r="E18" s="486" t="s">
        <v>481</v>
      </c>
      <c r="F18" s="374"/>
      <c r="G18" s="484" t="s">
        <v>491</v>
      </c>
      <c r="H18" s="485">
        <v>1</v>
      </c>
      <c r="I18" s="486">
        <v>1</v>
      </c>
      <c r="J18" s="374"/>
      <c r="K18" s="491"/>
      <c r="L18" s="484" t="s">
        <v>492</v>
      </c>
      <c r="M18" s="453">
        <v>1</v>
      </c>
      <c r="N18" s="453">
        <v>1</v>
      </c>
      <c r="O18" s="490"/>
      <c r="P18" s="490"/>
      <c r="Q18" s="453"/>
    </row>
    <row r="19" spans="1:17" ht="15" customHeight="1">
      <c r="A19" s="491"/>
      <c r="B19" s="491"/>
      <c r="C19" s="484" t="s">
        <v>493</v>
      </c>
      <c r="D19" s="495">
        <v>6</v>
      </c>
      <c r="E19" s="496">
        <v>6</v>
      </c>
      <c r="F19" s="374"/>
      <c r="G19" s="484" t="s">
        <v>494</v>
      </c>
      <c r="H19" s="485">
        <v>1</v>
      </c>
      <c r="I19" s="486">
        <v>1</v>
      </c>
      <c r="J19" s="374"/>
      <c r="K19" s="491"/>
      <c r="L19" s="497" t="s">
        <v>495</v>
      </c>
      <c r="M19" s="453">
        <v>1</v>
      </c>
      <c r="N19" s="453">
        <v>1</v>
      </c>
      <c r="O19" s="453"/>
      <c r="P19" s="490"/>
      <c r="Q19" s="453"/>
    </row>
    <row r="20" spans="1:17" ht="15" customHeight="1">
      <c r="A20" s="374"/>
      <c r="B20" s="374"/>
      <c r="C20" s="484" t="s">
        <v>496</v>
      </c>
      <c r="D20" s="485">
        <v>1</v>
      </c>
      <c r="E20" s="499">
        <v>1</v>
      </c>
      <c r="F20" s="374"/>
      <c r="G20" s="484" t="s">
        <v>497</v>
      </c>
      <c r="H20" s="485">
        <v>1</v>
      </c>
      <c r="I20" s="499">
        <v>1</v>
      </c>
      <c r="J20" s="374"/>
      <c r="K20" s="491"/>
      <c r="L20" s="484" t="s">
        <v>498</v>
      </c>
      <c r="M20" s="453">
        <v>1</v>
      </c>
      <c r="N20" s="500">
        <v>1</v>
      </c>
      <c r="O20" s="500"/>
      <c r="P20" s="500"/>
      <c r="Q20" s="500"/>
    </row>
    <row r="21" spans="1:17" ht="15" customHeight="1">
      <c r="A21" s="491"/>
      <c r="B21" s="493" t="s">
        <v>499</v>
      </c>
      <c r="C21" s="494"/>
      <c r="D21" s="495">
        <v>301</v>
      </c>
      <c r="E21" s="496">
        <v>301</v>
      </c>
      <c r="F21" s="374"/>
      <c r="G21" s="484" t="s">
        <v>500</v>
      </c>
      <c r="H21" s="485">
        <v>1</v>
      </c>
      <c r="I21" s="486">
        <v>1</v>
      </c>
      <c r="J21" s="374"/>
      <c r="K21" s="491"/>
      <c r="L21" s="484" t="s">
        <v>501</v>
      </c>
      <c r="M21" s="453">
        <v>4</v>
      </c>
      <c r="N21" s="453">
        <v>5</v>
      </c>
      <c r="O21" s="453"/>
      <c r="P21" s="490"/>
      <c r="Q21" s="453"/>
    </row>
    <row r="22" spans="1:17" ht="15" customHeight="1">
      <c r="A22" s="491"/>
      <c r="B22" s="491"/>
      <c r="C22" s="484" t="s">
        <v>502</v>
      </c>
      <c r="D22" s="495">
        <v>5</v>
      </c>
      <c r="E22" s="496">
        <v>5</v>
      </c>
      <c r="F22" s="374"/>
      <c r="G22" s="484" t="s">
        <v>503</v>
      </c>
      <c r="H22" s="485">
        <v>3</v>
      </c>
      <c r="I22" s="486">
        <v>3</v>
      </c>
      <c r="J22" s="374"/>
      <c r="K22" s="493" t="s">
        <v>504</v>
      </c>
      <c r="L22" s="494"/>
      <c r="M22" s="490">
        <v>30</v>
      </c>
      <c r="N22" s="453">
        <f>SUM(N23:N27)</f>
        <v>30</v>
      </c>
      <c r="O22" s="453"/>
      <c r="P22" s="490"/>
      <c r="Q22" s="453"/>
    </row>
    <row r="23" spans="1:17" ht="15" customHeight="1">
      <c r="A23" s="491"/>
      <c r="B23" s="491"/>
      <c r="C23" s="484" t="s">
        <v>505</v>
      </c>
      <c r="D23" s="495">
        <v>6</v>
      </c>
      <c r="E23" s="496">
        <v>6</v>
      </c>
      <c r="F23" s="374"/>
      <c r="G23" s="484" t="s">
        <v>506</v>
      </c>
      <c r="H23" s="485">
        <v>4</v>
      </c>
      <c r="I23" s="486">
        <v>4</v>
      </c>
      <c r="J23" s="374"/>
      <c r="K23" s="491"/>
      <c r="L23" s="484" t="s">
        <v>507</v>
      </c>
      <c r="M23" s="453">
        <v>27</v>
      </c>
      <c r="N23" s="490">
        <v>27</v>
      </c>
      <c r="O23" s="453"/>
      <c r="P23" s="490"/>
      <c r="Q23" s="490"/>
    </row>
    <row r="24" spans="1:17" ht="15" customHeight="1">
      <c r="A24" s="491"/>
      <c r="B24" s="491"/>
      <c r="C24" s="484" t="s">
        <v>508</v>
      </c>
      <c r="D24" s="495">
        <v>1</v>
      </c>
      <c r="E24" s="496">
        <v>1</v>
      </c>
      <c r="F24" s="374"/>
      <c r="G24" s="501" t="s">
        <v>509</v>
      </c>
      <c r="H24" s="485">
        <v>1</v>
      </c>
      <c r="I24" s="486">
        <v>1</v>
      </c>
      <c r="J24" s="374"/>
      <c r="K24" s="491"/>
      <c r="L24" s="484" t="s">
        <v>510</v>
      </c>
      <c r="M24" s="453">
        <v>1</v>
      </c>
      <c r="N24" s="453">
        <v>1</v>
      </c>
      <c r="O24" s="453"/>
      <c r="P24" s="490"/>
      <c r="Q24" s="453"/>
    </row>
    <row r="25" spans="1:17" ht="15" customHeight="1">
      <c r="A25" s="491"/>
      <c r="B25" s="491"/>
      <c r="C25" s="484" t="s">
        <v>511</v>
      </c>
      <c r="D25" s="495">
        <v>1</v>
      </c>
      <c r="E25" s="496">
        <v>1</v>
      </c>
      <c r="F25" s="374"/>
      <c r="G25" s="472" t="s">
        <v>512</v>
      </c>
      <c r="H25" s="485">
        <v>1</v>
      </c>
      <c r="I25" s="486">
        <v>1</v>
      </c>
      <c r="J25" s="374"/>
      <c r="K25" s="491"/>
      <c r="L25" s="484" t="s">
        <v>513</v>
      </c>
      <c r="M25" s="490" t="s">
        <v>86</v>
      </c>
      <c r="N25" s="490" t="s">
        <v>481</v>
      </c>
      <c r="O25" s="453"/>
      <c r="P25" s="490"/>
      <c r="Q25" s="490"/>
    </row>
    <row r="26" spans="1:17" ht="15" customHeight="1">
      <c r="A26" s="491"/>
      <c r="B26" s="491"/>
      <c r="C26" s="484" t="s">
        <v>514</v>
      </c>
      <c r="D26" s="495">
        <v>2</v>
      </c>
      <c r="E26" s="496">
        <v>2</v>
      </c>
      <c r="F26" s="502"/>
      <c r="G26" s="472" t="s">
        <v>515</v>
      </c>
      <c r="H26" s="485">
        <v>1</v>
      </c>
      <c r="I26" s="486">
        <v>1</v>
      </c>
      <c r="J26" s="374"/>
      <c r="K26" s="374"/>
      <c r="L26" s="484" t="s">
        <v>516</v>
      </c>
      <c r="M26" s="485">
        <v>1</v>
      </c>
      <c r="N26" s="490">
        <v>1</v>
      </c>
      <c r="O26" s="453"/>
      <c r="P26" s="490"/>
      <c r="Q26" s="490"/>
    </row>
    <row r="27" spans="1:17" ht="15" customHeight="1">
      <c r="A27" s="491"/>
      <c r="B27" s="491"/>
      <c r="C27" s="484" t="s">
        <v>517</v>
      </c>
      <c r="D27" s="495">
        <v>23</v>
      </c>
      <c r="E27" s="496">
        <v>23</v>
      </c>
      <c r="F27" s="502"/>
      <c r="G27" s="472" t="s">
        <v>518</v>
      </c>
      <c r="H27" s="485">
        <v>1</v>
      </c>
      <c r="I27" s="486">
        <v>1</v>
      </c>
      <c r="J27" s="374"/>
      <c r="K27" s="452"/>
      <c r="L27" s="503" t="s">
        <v>519</v>
      </c>
      <c r="M27" s="453">
        <v>1</v>
      </c>
      <c r="N27" s="453">
        <v>1</v>
      </c>
      <c r="O27" s="453"/>
      <c r="P27" s="490"/>
      <c r="Q27" s="453"/>
    </row>
    <row r="28" spans="1:17" ht="9" customHeight="1">
      <c r="A28" s="504"/>
      <c r="B28" s="504"/>
      <c r="C28" s="505"/>
      <c r="D28" s="506"/>
      <c r="E28" s="507"/>
      <c r="F28" s="506"/>
      <c r="G28" s="508"/>
      <c r="H28" s="506"/>
      <c r="I28" s="507"/>
      <c r="J28" s="374"/>
      <c r="K28" s="504"/>
      <c r="L28" s="505"/>
      <c r="M28" s="504"/>
      <c r="N28" s="504"/>
    </row>
    <row r="29" spans="1:17" ht="15" customHeight="1">
      <c r="A29" s="452" t="s">
        <v>520</v>
      </c>
      <c r="B29" s="452"/>
      <c r="C29" s="452"/>
      <c r="D29" s="452"/>
      <c r="E29" s="452"/>
      <c r="F29" s="452"/>
      <c r="G29" s="452"/>
      <c r="H29" s="452"/>
      <c r="I29" s="452"/>
      <c r="J29" s="478"/>
      <c r="K29" s="452"/>
      <c r="L29" s="509"/>
      <c r="M29" s="510"/>
      <c r="N29" s="374"/>
    </row>
    <row r="30" spans="1:17" ht="15" customHeight="1">
      <c r="A30" s="374"/>
      <c r="B30" s="452"/>
      <c r="C30" s="452"/>
      <c r="D30" s="453"/>
      <c r="E30" s="453"/>
      <c r="F30" s="452"/>
      <c r="G30" s="452"/>
      <c r="H30" s="453"/>
      <c r="I30" s="453"/>
      <c r="J30" s="452"/>
      <c r="K30" s="452"/>
      <c r="L30" s="452"/>
      <c r="M30" s="452"/>
      <c r="N30" s="374"/>
    </row>
    <row r="31" spans="1:17" ht="15" customHeight="1">
      <c r="B31" s="374"/>
      <c r="C31" s="374"/>
      <c r="D31" s="374"/>
      <c r="E31" s="511"/>
      <c r="F31" s="374"/>
      <c r="G31" s="374"/>
      <c r="H31" s="374"/>
      <c r="I31" s="511"/>
      <c r="J31" s="374"/>
      <c r="K31" s="374"/>
      <c r="L31" s="374"/>
      <c r="M31" s="511"/>
      <c r="N31" s="374"/>
    </row>
    <row r="32" spans="1:17" ht="15" customHeight="1"/>
    <row r="33" ht="15" customHeight="1"/>
    <row r="34" ht="15" customHeight="1"/>
    <row r="35" ht="15" customHeight="1"/>
    <row r="36" ht="15" customHeight="1"/>
    <row r="37" ht="15" customHeight="1"/>
  </sheetData>
  <mergeCells count="20">
    <mergeCell ref="K10:L10"/>
    <mergeCell ref="B11:C11"/>
    <mergeCell ref="B21:C21"/>
    <mergeCell ref="K22:L22"/>
    <mergeCell ref="H6:H7"/>
    <mergeCell ref="I6:I7"/>
    <mergeCell ref="M6:M7"/>
    <mergeCell ref="N6:N7"/>
    <mergeCell ref="A9:C9"/>
    <mergeCell ref="K9:L9"/>
    <mergeCell ref="A2:N2"/>
    <mergeCell ref="L4:N4"/>
    <mergeCell ref="A5:C7"/>
    <mergeCell ref="D5:E5"/>
    <mergeCell ref="F5:G7"/>
    <mergeCell ref="H5:I5"/>
    <mergeCell ref="J5:L7"/>
    <mergeCell ref="M5:N5"/>
    <mergeCell ref="D6:D7"/>
    <mergeCell ref="E6:E7"/>
  </mergeCells>
  <phoneticPr fontId="3"/>
  <pageMargins left="0.39370078740157483" right="0.39370078740157483" top="0.78740157480314965" bottom="0.59055118110236227" header="0.51181102362204722" footer="0.51181102362204722"/>
  <pageSetup paperSize="9" orientation="landscape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D1B8-611E-4232-9E29-B332BABF04BA}">
  <dimension ref="A1:M29"/>
  <sheetViews>
    <sheetView zoomScaleNormal="100" workbookViewId="0">
      <selection sqref="A1:I1"/>
    </sheetView>
  </sheetViews>
  <sheetFormatPr defaultColWidth="13.6328125" defaultRowHeight="15" customHeight="1"/>
  <cols>
    <col min="1" max="1" width="4.6328125" style="512" customWidth="1"/>
    <col min="2" max="2" width="7.08984375" style="512" customWidth="1"/>
    <col min="3" max="3" width="0.90625" style="512" customWidth="1"/>
    <col min="4" max="9" width="11.08984375" style="512" customWidth="1"/>
    <col min="10" max="256" width="13.6328125" style="512"/>
    <col min="257" max="257" width="4.6328125" style="512" customWidth="1"/>
    <col min="258" max="258" width="7.08984375" style="512" customWidth="1"/>
    <col min="259" max="259" width="0.90625" style="512" customWidth="1"/>
    <col min="260" max="265" width="11.08984375" style="512" customWidth="1"/>
    <col min="266" max="512" width="13.6328125" style="512"/>
    <col min="513" max="513" width="4.6328125" style="512" customWidth="1"/>
    <col min="514" max="514" width="7.08984375" style="512" customWidth="1"/>
    <col min="515" max="515" width="0.90625" style="512" customWidth="1"/>
    <col min="516" max="521" width="11.08984375" style="512" customWidth="1"/>
    <col min="522" max="768" width="13.6328125" style="512"/>
    <col min="769" max="769" width="4.6328125" style="512" customWidth="1"/>
    <col min="770" max="770" width="7.08984375" style="512" customWidth="1"/>
    <col min="771" max="771" width="0.90625" style="512" customWidth="1"/>
    <col min="772" max="777" width="11.08984375" style="512" customWidth="1"/>
    <col min="778" max="1024" width="13.6328125" style="512"/>
    <col min="1025" max="1025" width="4.6328125" style="512" customWidth="1"/>
    <col min="1026" max="1026" width="7.08984375" style="512" customWidth="1"/>
    <col min="1027" max="1027" width="0.90625" style="512" customWidth="1"/>
    <col min="1028" max="1033" width="11.08984375" style="512" customWidth="1"/>
    <col min="1034" max="1280" width="13.6328125" style="512"/>
    <col min="1281" max="1281" width="4.6328125" style="512" customWidth="1"/>
    <col min="1282" max="1282" width="7.08984375" style="512" customWidth="1"/>
    <col min="1283" max="1283" width="0.90625" style="512" customWidth="1"/>
    <col min="1284" max="1289" width="11.08984375" style="512" customWidth="1"/>
    <col min="1290" max="1536" width="13.6328125" style="512"/>
    <col min="1537" max="1537" width="4.6328125" style="512" customWidth="1"/>
    <col min="1538" max="1538" width="7.08984375" style="512" customWidth="1"/>
    <col min="1539" max="1539" width="0.90625" style="512" customWidth="1"/>
    <col min="1540" max="1545" width="11.08984375" style="512" customWidth="1"/>
    <col min="1546" max="1792" width="13.6328125" style="512"/>
    <col min="1793" max="1793" width="4.6328125" style="512" customWidth="1"/>
    <col min="1794" max="1794" width="7.08984375" style="512" customWidth="1"/>
    <col min="1795" max="1795" width="0.90625" style="512" customWidth="1"/>
    <col min="1796" max="1801" width="11.08984375" style="512" customWidth="1"/>
    <col min="1802" max="2048" width="13.6328125" style="512"/>
    <col min="2049" max="2049" width="4.6328125" style="512" customWidth="1"/>
    <col min="2050" max="2050" width="7.08984375" style="512" customWidth="1"/>
    <col min="2051" max="2051" width="0.90625" style="512" customWidth="1"/>
    <col min="2052" max="2057" width="11.08984375" style="512" customWidth="1"/>
    <col min="2058" max="2304" width="13.6328125" style="512"/>
    <col min="2305" max="2305" width="4.6328125" style="512" customWidth="1"/>
    <col min="2306" max="2306" width="7.08984375" style="512" customWidth="1"/>
    <col min="2307" max="2307" width="0.90625" style="512" customWidth="1"/>
    <col min="2308" max="2313" width="11.08984375" style="512" customWidth="1"/>
    <col min="2314" max="2560" width="13.6328125" style="512"/>
    <col min="2561" max="2561" width="4.6328125" style="512" customWidth="1"/>
    <col min="2562" max="2562" width="7.08984375" style="512" customWidth="1"/>
    <col min="2563" max="2563" width="0.90625" style="512" customWidth="1"/>
    <col min="2564" max="2569" width="11.08984375" style="512" customWidth="1"/>
    <col min="2570" max="2816" width="13.6328125" style="512"/>
    <col min="2817" max="2817" width="4.6328125" style="512" customWidth="1"/>
    <col min="2818" max="2818" width="7.08984375" style="512" customWidth="1"/>
    <col min="2819" max="2819" width="0.90625" style="512" customWidth="1"/>
    <col min="2820" max="2825" width="11.08984375" style="512" customWidth="1"/>
    <col min="2826" max="3072" width="13.6328125" style="512"/>
    <col min="3073" max="3073" width="4.6328125" style="512" customWidth="1"/>
    <col min="3074" max="3074" width="7.08984375" style="512" customWidth="1"/>
    <col min="3075" max="3075" width="0.90625" style="512" customWidth="1"/>
    <col min="3076" max="3081" width="11.08984375" style="512" customWidth="1"/>
    <col min="3082" max="3328" width="13.6328125" style="512"/>
    <col min="3329" max="3329" width="4.6328125" style="512" customWidth="1"/>
    <col min="3330" max="3330" width="7.08984375" style="512" customWidth="1"/>
    <col min="3331" max="3331" width="0.90625" style="512" customWidth="1"/>
    <col min="3332" max="3337" width="11.08984375" style="512" customWidth="1"/>
    <col min="3338" max="3584" width="13.6328125" style="512"/>
    <col min="3585" max="3585" width="4.6328125" style="512" customWidth="1"/>
    <col min="3586" max="3586" width="7.08984375" style="512" customWidth="1"/>
    <col min="3587" max="3587" width="0.90625" style="512" customWidth="1"/>
    <col min="3588" max="3593" width="11.08984375" style="512" customWidth="1"/>
    <col min="3594" max="3840" width="13.6328125" style="512"/>
    <col min="3841" max="3841" width="4.6328125" style="512" customWidth="1"/>
    <col min="3842" max="3842" width="7.08984375" style="512" customWidth="1"/>
    <col min="3843" max="3843" width="0.90625" style="512" customWidth="1"/>
    <col min="3844" max="3849" width="11.08984375" style="512" customWidth="1"/>
    <col min="3850" max="4096" width="13.6328125" style="512"/>
    <col min="4097" max="4097" width="4.6328125" style="512" customWidth="1"/>
    <col min="4098" max="4098" width="7.08984375" style="512" customWidth="1"/>
    <col min="4099" max="4099" width="0.90625" style="512" customWidth="1"/>
    <col min="4100" max="4105" width="11.08984375" style="512" customWidth="1"/>
    <col min="4106" max="4352" width="13.6328125" style="512"/>
    <col min="4353" max="4353" width="4.6328125" style="512" customWidth="1"/>
    <col min="4354" max="4354" width="7.08984375" style="512" customWidth="1"/>
    <col min="4355" max="4355" width="0.90625" style="512" customWidth="1"/>
    <col min="4356" max="4361" width="11.08984375" style="512" customWidth="1"/>
    <col min="4362" max="4608" width="13.6328125" style="512"/>
    <col min="4609" max="4609" width="4.6328125" style="512" customWidth="1"/>
    <col min="4610" max="4610" width="7.08984375" style="512" customWidth="1"/>
    <col min="4611" max="4611" width="0.90625" style="512" customWidth="1"/>
    <col min="4612" max="4617" width="11.08984375" style="512" customWidth="1"/>
    <col min="4618" max="4864" width="13.6328125" style="512"/>
    <col min="4865" max="4865" width="4.6328125" style="512" customWidth="1"/>
    <col min="4866" max="4866" width="7.08984375" style="512" customWidth="1"/>
    <col min="4867" max="4867" width="0.90625" style="512" customWidth="1"/>
    <col min="4868" max="4873" width="11.08984375" style="512" customWidth="1"/>
    <col min="4874" max="5120" width="13.6328125" style="512"/>
    <col min="5121" max="5121" width="4.6328125" style="512" customWidth="1"/>
    <col min="5122" max="5122" width="7.08984375" style="512" customWidth="1"/>
    <col min="5123" max="5123" width="0.90625" style="512" customWidth="1"/>
    <col min="5124" max="5129" width="11.08984375" style="512" customWidth="1"/>
    <col min="5130" max="5376" width="13.6328125" style="512"/>
    <col min="5377" max="5377" width="4.6328125" style="512" customWidth="1"/>
    <col min="5378" max="5378" width="7.08984375" style="512" customWidth="1"/>
    <col min="5379" max="5379" width="0.90625" style="512" customWidth="1"/>
    <col min="5380" max="5385" width="11.08984375" style="512" customWidth="1"/>
    <col min="5386" max="5632" width="13.6328125" style="512"/>
    <col min="5633" max="5633" width="4.6328125" style="512" customWidth="1"/>
    <col min="5634" max="5634" width="7.08984375" style="512" customWidth="1"/>
    <col min="5635" max="5635" width="0.90625" style="512" customWidth="1"/>
    <col min="5636" max="5641" width="11.08984375" style="512" customWidth="1"/>
    <col min="5642" max="5888" width="13.6328125" style="512"/>
    <col min="5889" max="5889" width="4.6328125" style="512" customWidth="1"/>
    <col min="5890" max="5890" width="7.08984375" style="512" customWidth="1"/>
    <col min="5891" max="5891" width="0.90625" style="512" customWidth="1"/>
    <col min="5892" max="5897" width="11.08984375" style="512" customWidth="1"/>
    <col min="5898" max="6144" width="13.6328125" style="512"/>
    <col min="6145" max="6145" width="4.6328125" style="512" customWidth="1"/>
    <col min="6146" max="6146" width="7.08984375" style="512" customWidth="1"/>
    <col min="6147" max="6147" width="0.90625" style="512" customWidth="1"/>
    <col min="6148" max="6153" width="11.08984375" style="512" customWidth="1"/>
    <col min="6154" max="6400" width="13.6328125" style="512"/>
    <col min="6401" max="6401" width="4.6328125" style="512" customWidth="1"/>
    <col min="6402" max="6402" width="7.08984375" style="512" customWidth="1"/>
    <col min="6403" max="6403" width="0.90625" style="512" customWidth="1"/>
    <col min="6404" max="6409" width="11.08984375" style="512" customWidth="1"/>
    <col min="6410" max="6656" width="13.6328125" style="512"/>
    <col min="6657" max="6657" width="4.6328125" style="512" customWidth="1"/>
    <col min="6658" max="6658" width="7.08984375" style="512" customWidth="1"/>
    <col min="6659" max="6659" width="0.90625" style="512" customWidth="1"/>
    <col min="6660" max="6665" width="11.08984375" style="512" customWidth="1"/>
    <col min="6666" max="6912" width="13.6328125" style="512"/>
    <col min="6913" max="6913" width="4.6328125" style="512" customWidth="1"/>
    <col min="6914" max="6914" width="7.08984375" style="512" customWidth="1"/>
    <col min="6915" max="6915" width="0.90625" style="512" customWidth="1"/>
    <col min="6916" max="6921" width="11.08984375" style="512" customWidth="1"/>
    <col min="6922" max="7168" width="13.6328125" style="512"/>
    <col min="7169" max="7169" width="4.6328125" style="512" customWidth="1"/>
    <col min="7170" max="7170" width="7.08984375" style="512" customWidth="1"/>
    <col min="7171" max="7171" width="0.90625" style="512" customWidth="1"/>
    <col min="7172" max="7177" width="11.08984375" style="512" customWidth="1"/>
    <col min="7178" max="7424" width="13.6328125" style="512"/>
    <col min="7425" max="7425" width="4.6328125" style="512" customWidth="1"/>
    <col min="7426" max="7426" width="7.08984375" style="512" customWidth="1"/>
    <col min="7427" max="7427" width="0.90625" style="512" customWidth="1"/>
    <col min="7428" max="7433" width="11.08984375" style="512" customWidth="1"/>
    <col min="7434" max="7680" width="13.6328125" style="512"/>
    <col min="7681" max="7681" width="4.6328125" style="512" customWidth="1"/>
    <col min="7682" max="7682" width="7.08984375" style="512" customWidth="1"/>
    <col min="7683" max="7683" width="0.90625" style="512" customWidth="1"/>
    <col min="7684" max="7689" width="11.08984375" style="512" customWidth="1"/>
    <col min="7690" max="7936" width="13.6328125" style="512"/>
    <col min="7937" max="7937" width="4.6328125" style="512" customWidth="1"/>
    <col min="7938" max="7938" width="7.08984375" style="512" customWidth="1"/>
    <col min="7939" max="7939" width="0.90625" style="512" customWidth="1"/>
    <col min="7940" max="7945" width="11.08984375" style="512" customWidth="1"/>
    <col min="7946" max="8192" width="13.6328125" style="512"/>
    <col min="8193" max="8193" width="4.6328125" style="512" customWidth="1"/>
    <col min="8194" max="8194" width="7.08984375" style="512" customWidth="1"/>
    <col min="8195" max="8195" width="0.90625" style="512" customWidth="1"/>
    <col min="8196" max="8201" width="11.08984375" style="512" customWidth="1"/>
    <col min="8202" max="8448" width="13.6328125" style="512"/>
    <col min="8449" max="8449" width="4.6328125" style="512" customWidth="1"/>
    <col min="8450" max="8450" width="7.08984375" style="512" customWidth="1"/>
    <col min="8451" max="8451" width="0.90625" style="512" customWidth="1"/>
    <col min="8452" max="8457" width="11.08984375" style="512" customWidth="1"/>
    <col min="8458" max="8704" width="13.6328125" style="512"/>
    <col min="8705" max="8705" width="4.6328125" style="512" customWidth="1"/>
    <col min="8706" max="8706" width="7.08984375" style="512" customWidth="1"/>
    <col min="8707" max="8707" width="0.90625" style="512" customWidth="1"/>
    <col min="8708" max="8713" width="11.08984375" style="512" customWidth="1"/>
    <col min="8714" max="8960" width="13.6328125" style="512"/>
    <col min="8961" max="8961" width="4.6328125" style="512" customWidth="1"/>
    <col min="8962" max="8962" width="7.08984375" style="512" customWidth="1"/>
    <col min="8963" max="8963" width="0.90625" style="512" customWidth="1"/>
    <col min="8964" max="8969" width="11.08984375" style="512" customWidth="1"/>
    <col min="8970" max="9216" width="13.6328125" style="512"/>
    <col min="9217" max="9217" width="4.6328125" style="512" customWidth="1"/>
    <col min="9218" max="9218" width="7.08984375" style="512" customWidth="1"/>
    <col min="9219" max="9219" width="0.90625" style="512" customWidth="1"/>
    <col min="9220" max="9225" width="11.08984375" style="512" customWidth="1"/>
    <col min="9226" max="9472" width="13.6328125" style="512"/>
    <col min="9473" max="9473" width="4.6328125" style="512" customWidth="1"/>
    <col min="9474" max="9474" width="7.08984375" style="512" customWidth="1"/>
    <col min="9475" max="9475" width="0.90625" style="512" customWidth="1"/>
    <col min="9476" max="9481" width="11.08984375" style="512" customWidth="1"/>
    <col min="9482" max="9728" width="13.6328125" style="512"/>
    <col min="9729" max="9729" width="4.6328125" style="512" customWidth="1"/>
    <col min="9730" max="9730" width="7.08984375" style="512" customWidth="1"/>
    <col min="9731" max="9731" width="0.90625" style="512" customWidth="1"/>
    <col min="9732" max="9737" width="11.08984375" style="512" customWidth="1"/>
    <col min="9738" max="9984" width="13.6328125" style="512"/>
    <col min="9985" max="9985" width="4.6328125" style="512" customWidth="1"/>
    <col min="9986" max="9986" width="7.08984375" style="512" customWidth="1"/>
    <col min="9987" max="9987" width="0.90625" style="512" customWidth="1"/>
    <col min="9988" max="9993" width="11.08984375" style="512" customWidth="1"/>
    <col min="9994" max="10240" width="13.6328125" style="512"/>
    <col min="10241" max="10241" width="4.6328125" style="512" customWidth="1"/>
    <col min="10242" max="10242" width="7.08984375" style="512" customWidth="1"/>
    <col min="10243" max="10243" width="0.90625" style="512" customWidth="1"/>
    <col min="10244" max="10249" width="11.08984375" style="512" customWidth="1"/>
    <col min="10250" max="10496" width="13.6328125" style="512"/>
    <col min="10497" max="10497" width="4.6328125" style="512" customWidth="1"/>
    <col min="10498" max="10498" width="7.08984375" style="512" customWidth="1"/>
    <col min="10499" max="10499" width="0.90625" style="512" customWidth="1"/>
    <col min="10500" max="10505" width="11.08984375" style="512" customWidth="1"/>
    <col min="10506" max="10752" width="13.6328125" style="512"/>
    <col min="10753" max="10753" width="4.6328125" style="512" customWidth="1"/>
    <col min="10754" max="10754" width="7.08984375" style="512" customWidth="1"/>
    <col min="10755" max="10755" width="0.90625" style="512" customWidth="1"/>
    <col min="10756" max="10761" width="11.08984375" style="512" customWidth="1"/>
    <col min="10762" max="11008" width="13.6328125" style="512"/>
    <col min="11009" max="11009" width="4.6328125" style="512" customWidth="1"/>
    <col min="11010" max="11010" width="7.08984375" style="512" customWidth="1"/>
    <col min="11011" max="11011" width="0.90625" style="512" customWidth="1"/>
    <col min="11012" max="11017" width="11.08984375" style="512" customWidth="1"/>
    <col min="11018" max="11264" width="13.6328125" style="512"/>
    <col min="11265" max="11265" width="4.6328125" style="512" customWidth="1"/>
    <col min="11266" max="11266" width="7.08984375" style="512" customWidth="1"/>
    <col min="11267" max="11267" width="0.90625" style="512" customWidth="1"/>
    <col min="11268" max="11273" width="11.08984375" style="512" customWidth="1"/>
    <col min="11274" max="11520" width="13.6328125" style="512"/>
    <col min="11521" max="11521" width="4.6328125" style="512" customWidth="1"/>
    <col min="11522" max="11522" width="7.08984375" style="512" customWidth="1"/>
    <col min="11523" max="11523" width="0.90625" style="512" customWidth="1"/>
    <col min="11524" max="11529" width="11.08984375" style="512" customWidth="1"/>
    <col min="11530" max="11776" width="13.6328125" style="512"/>
    <col min="11777" max="11777" width="4.6328125" style="512" customWidth="1"/>
    <col min="11778" max="11778" width="7.08984375" style="512" customWidth="1"/>
    <col min="11779" max="11779" width="0.90625" style="512" customWidth="1"/>
    <col min="11780" max="11785" width="11.08984375" style="512" customWidth="1"/>
    <col min="11786" max="12032" width="13.6328125" style="512"/>
    <col min="12033" max="12033" width="4.6328125" style="512" customWidth="1"/>
    <col min="12034" max="12034" width="7.08984375" style="512" customWidth="1"/>
    <col min="12035" max="12035" width="0.90625" style="512" customWidth="1"/>
    <col min="12036" max="12041" width="11.08984375" style="512" customWidth="1"/>
    <col min="12042" max="12288" width="13.6328125" style="512"/>
    <col min="12289" max="12289" width="4.6328125" style="512" customWidth="1"/>
    <col min="12290" max="12290" width="7.08984375" style="512" customWidth="1"/>
    <col min="12291" max="12291" width="0.90625" style="512" customWidth="1"/>
    <col min="12292" max="12297" width="11.08984375" style="512" customWidth="1"/>
    <col min="12298" max="12544" width="13.6328125" style="512"/>
    <col min="12545" max="12545" width="4.6328125" style="512" customWidth="1"/>
    <col min="12546" max="12546" width="7.08984375" style="512" customWidth="1"/>
    <col min="12547" max="12547" width="0.90625" style="512" customWidth="1"/>
    <col min="12548" max="12553" width="11.08984375" style="512" customWidth="1"/>
    <col min="12554" max="12800" width="13.6328125" style="512"/>
    <col min="12801" max="12801" width="4.6328125" style="512" customWidth="1"/>
    <col min="12802" max="12802" width="7.08984375" style="512" customWidth="1"/>
    <col min="12803" max="12803" width="0.90625" style="512" customWidth="1"/>
    <col min="12804" max="12809" width="11.08984375" style="512" customWidth="1"/>
    <col min="12810" max="13056" width="13.6328125" style="512"/>
    <col min="13057" max="13057" width="4.6328125" style="512" customWidth="1"/>
    <col min="13058" max="13058" width="7.08984375" style="512" customWidth="1"/>
    <col min="13059" max="13059" width="0.90625" style="512" customWidth="1"/>
    <col min="13060" max="13065" width="11.08984375" style="512" customWidth="1"/>
    <col min="13066" max="13312" width="13.6328125" style="512"/>
    <col min="13313" max="13313" width="4.6328125" style="512" customWidth="1"/>
    <col min="13314" max="13314" width="7.08984375" style="512" customWidth="1"/>
    <col min="13315" max="13315" width="0.90625" style="512" customWidth="1"/>
    <col min="13316" max="13321" width="11.08984375" style="512" customWidth="1"/>
    <col min="13322" max="13568" width="13.6328125" style="512"/>
    <col min="13569" max="13569" width="4.6328125" style="512" customWidth="1"/>
    <col min="13570" max="13570" width="7.08984375" style="512" customWidth="1"/>
    <col min="13571" max="13571" width="0.90625" style="512" customWidth="1"/>
    <col min="13572" max="13577" width="11.08984375" style="512" customWidth="1"/>
    <col min="13578" max="13824" width="13.6328125" style="512"/>
    <col min="13825" max="13825" width="4.6328125" style="512" customWidth="1"/>
    <col min="13826" max="13826" width="7.08984375" style="512" customWidth="1"/>
    <col min="13827" max="13827" width="0.90625" style="512" customWidth="1"/>
    <col min="13828" max="13833" width="11.08984375" style="512" customWidth="1"/>
    <col min="13834" max="14080" width="13.6328125" style="512"/>
    <col min="14081" max="14081" width="4.6328125" style="512" customWidth="1"/>
    <col min="14082" max="14082" width="7.08984375" style="512" customWidth="1"/>
    <col min="14083" max="14083" width="0.90625" style="512" customWidth="1"/>
    <col min="14084" max="14089" width="11.08984375" style="512" customWidth="1"/>
    <col min="14090" max="14336" width="13.6328125" style="512"/>
    <col min="14337" max="14337" width="4.6328125" style="512" customWidth="1"/>
    <col min="14338" max="14338" width="7.08984375" style="512" customWidth="1"/>
    <col min="14339" max="14339" width="0.90625" style="512" customWidth="1"/>
    <col min="14340" max="14345" width="11.08984375" style="512" customWidth="1"/>
    <col min="14346" max="14592" width="13.6328125" style="512"/>
    <col min="14593" max="14593" width="4.6328125" style="512" customWidth="1"/>
    <col min="14594" max="14594" width="7.08984375" style="512" customWidth="1"/>
    <col min="14595" max="14595" width="0.90625" style="512" customWidth="1"/>
    <col min="14596" max="14601" width="11.08984375" style="512" customWidth="1"/>
    <col min="14602" max="14848" width="13.6328125" style="512"/>
    <col min="14849" max="14849" width="4.6328125" style="512" customWidth="1"/>
    <col min="14850" max="14850" width="7.08984375" style="512" customWidth="1"/>
    <col min="14851" max="14851" width="0.90625" style="512" customWidth="1"/>
    <col min="14852" max="14857" width="11.08984375" style="512" customWidth="1"/>
    <col min="14858" max="15104" width="13.6328125" style="512"/>
    <col min="15105" max="15105" width="4.6328125" style="512" customWidth="1"/>
    <col min="15106" max="15106" width="7.08984375" style="512" customWidth="1"/>
    <col min="15107" max="15107" width="0.90625" style="512" customWidth="1"/>
    <col min="15108" max="15113" width="11.08984375" style="512" customWidth="1"/>
    <col min="15114" max="15360" width="13.6328125" style="512"/>
    <col min="15361" max="15361" width="4.6328125" style="512" customWidth="1"/>
    <col min="15362" max="15362" width="7.08984375" style="512" customWidth="1"/>
    <col min="15363" max="15363" width="0.90625" style="512" customWidth="1"/>
    <col min="15364" max="15369" width="11.08984375" style="512" customWidth="1"/>
    <col min="15370" max="15616" width="13.6328125" style="512"/>
    <col min="15617" max="15617" width="4.6328125" style="512" customWidth="1"/>
    <col min="15618" max="15618" width="7.08984375" style="512" customWidth="1"/>
    <col min="15619" max="15619" width="0.90625" style="512" customWidth="1"/>
    <col min="15620" max="15625" width="11.08984375" style="512" customWidth="1"/>
    <col min="15626" max="15872" width="13.6328125" style="512"/>
    <col min="15873" max="15873" width="4.6328125" style="512" customWidth="1"/>
    <col min="15874" max="15874" width="7.08984375" style="512" customWidth="1"/>
    <col min="15875" max="15875" width="0.90625" style="512" customWidth="1"/>
    <col min="15876" max="15881" width="11.08984375" style="512" customWidth="1"/>
    <col min="15882" max="16128" width="13.6328125" style="512"/>
    <col min="16129" max="16129" width="4.6328125" style="512" customWidth="1"/>
    <col min="16130" max="16130" width="7.08984375" style="512" customWidth="1"/>
    <col min="16131" max="16131" width="0.90625" style="512" customWidth="1"/>
    <col min="16132" max="16137" width="11.08984375" style="512" customWidth="1"/>
    <col min="16138" max="16384" width="13.6328125" style="512"/>
  </cols>
  <sheetData>
    <row r="1" spans="1:13" ht="24" customHeight="1">
      <c r="A1" s="727" t="s">
        <v>521</v>
      </c>
      <c r="B1" s="727"/>
      <c r="C1" s="727"/>
      <c r="D1" s="727"/>
      <c r="E1" s="727"/>
      <c r="F1" s="727"/>
      <c r="G1" s="727"/>
      <c r="H1" s="727"/>
      <c r="I1" s="727"/>
    </row>
    <row r="2" spans="1:13" ht="15" customHeight="1">
      <c r="A2" s="513"/>
      <c r="B2" s="513"/>
      <c r="C2" s="513"/>
      <c r="D2" s="513"/>
      <c r="E2" s="513"/>
      <c r="F2" s="513"/>
      <c r="G2" s="513"/>
      <c r="H2" s="513"/>
      <c r="I2" s="513"/>
    </row>
    <row r="3" spans="1:13" ht="15" customHeight="1">
      <c r="A3" s="513" t="s">
        <v>522</v>
      </c>
      <c r="B3" s="513"/>
      <c r="C3" s="513"/>
      <c r="D3" s="513"/>
      <c r="E3" s="513"/>
      <c r="F3" s="513"/>
      <c r="G3" s="513"/>
      <c r="H3" s="513"/>
      <c r="I3" s="513"/>
    </row>
    <row r="4" spans="1:13" s="519" customFormat="1" ht="15" customHeight="1">
      <c r="A4" s="514" t="s">
        <v>428</v>
      </c>
      <c r="B4" s="514"/>
      <c r="C4" s="515"/>
      <c r="D4" s="516" t="s">
        <v>523</v>
      </c>
      <c r="E4" s="517" t="s">
        <v>524</v>
      </c>
      <c r="F4" s="518"/>
      <c r="G4" s="518"/>
      <c r="H4" s="518"/>
      <c r="I4" s="518"/>
    </row>
    <row r="5" spans="1:13" s="519" customFormat="1" ht="15" customHeight="1">
      <c r="A5" s="520"/>
      <c r="B5" s="520"/>
      <c r="C5" s="521"/>
      <c r="D5" s="522"/>
      <c r="E5" s="522" t="s">
        <v>525</v>
      </c>
      <c r="F5" s="523" t="s">
        <v>526</v>
      </c>
      <c r="G5" s="523"/>
      <c r="H5" s="523" t="s">
        <v>527</v>
      </c>
      <c r="I5" s="524"/>
    </row>
    <row r="6" spans="1:13" s="519" customFormat="1" ht="15" customHeight="1">
      <c r="A6" s="525"/>
      <c r="B6" s="525"/>
      <c r="C6" s="526"/>
      <c r="D6" s="527"/>
      <c r="E6" s="527"/>
      <c r="F6" s="528" t="s">
        <v>528</v>
      </c>
      <c r="G6" s="528" t="s">
        <v>529</v>
      </c>
      <c r="H6" s="528" t="s">
        <v>528</v>
      </c>
      <c r="I6" s="529" t="s">
        <v>529</v>
      </c>
    </row>
    <row r="7" spans="1:13" ht="9" customHeight="1">
      <c r="A7" s="530"/>
      <c r="B7" s="531"/>
      <c r="C7" s="531"/>
      <c r="D7" s="532"/>
      <c r="E7" s="533"/>
      <c r="F7" s="533"/>
      <c r="G7" s="533"/>
      <c r="H7" s="533"/>
      <c r="I7" s="533"/>
    </row>
    <row r="8" spans="1:13" ht="15" customHeight="1">
      <c r="A8" s="534" t="s">
        <v>212</v>
      </c>
      <c r="B8" s="535" t="s">
        <v>437</v>
      </c>
      <c r="C8" s="513"/>
      <c r="D8" s="536">
        <v>398643</v>
      </c>
      <c r="E8" s="537">
        <v>1090810</v>
      </c>
      <c r="F8" s="537">
        <v>738801</v>
      </c>
      <c r="G8" s="537">
        <v>67175</v>
      </c>
      <c r="H8" s="537">
        <v>245453</v>
      </c>
      <c r="I8" s="537">
        <v>39381</v>
      </c>
      <c r="J8" s="538"/>
      <c r="K8" s="538"/>
      <c r="L8" s="538"/>
      <c r="M8" s="538"/>
    </row>
    <row r="9" spans="1:13" ht="15" customHeight="1">
      <c r="A9" s="530"/>
      <c r="B9" s="535" t="s">
        <v>438</v>
      </c>
      <c r="C9" s="513"/>
      <c r="D9" s="536">
        <v>854614</v>
      </c>
      <c r="E9" s="537">
        <v>1927125</v>
      </c>
      <c r="F9" s="537">
        <v>1262395</v>
      </c>
      <c r="G9" s="537">
        <v>91904</v>
      </c>
      <c r="H9" s="537">
        <v>531914</v>
      </c>
      <c r="I9" s="537">
        <v>40912</v>
      </c>
      <c r="J9" s="538"/>
      <c r="K9" s="538"/>
      <c r="L9" s="538"/>
      <c r="M9" s="538"/>
    </row>
    <row r="10" spans="1:13" ht="15" customHeight="1">
      <c r="A10" s="530"/>
      <c r="B10" s="535" t="s">
        <v>530</v>
      </c>
      <c r="C10" s="539"/>
      <c r="D10" s="540">
        <v>667972</v>
      </c>
      <c r="E10" s="541">
        <v>1497093</v>
      </c>
      <c r="F10" s="541">
        <v>1089851</v>
      </c>
      <c r="G10" s="541">
        <v>84657</v>
      </c>
      <c r="H10" s="541">
        <v>293774</v>
      </c>
      <c r="I10" s="541">
        <v>28811</v>
      </c>
    </row>
    <row r="11" spans="1:13" ht="15" customHeight="1">
      <c r="A11" s="530"/>
      <c r="B11" s="535" t="s">
        <v>531</v>
      </c>
      <c r="C11" s="513"/>
      <c r="D11" s="540">
        <v>573093</v>
      </c>
      <c r="E11" s="541">
        <v>1289761</v>
      </c>
      <c r="F11" s="541">
        <v>919026</v>
      </c>
      <c r="G11" s="541">
        <v>73074</v>
      </c>
      <c r="H11" s="541">
        <v>257462</v>
      </c>
      <c r="I11" s="541">
        <v>40199</v>
      </c>
    </row>
    <row r="12" spans="1:13" s="546" customFormat="1" ht="14.25" customHeight="1">
      <c r="A12" s="542"/>
      <c r="B12" s="543" t="s">
        <v>532</v>
      </c>
      <c r="C12" s="539"/>
      <c r="D12" s="544">
        <f t="shared" ref="D12:I12" si="0">SUM(D14:D19,D21:D26)</f>
        <v>595391</v>
      </c>
      <c r="E12" s="545">
        <f t="shared" si="0"/>
        <v>1408187</v>
      </c>
      <c r="F12" s="545">
        <f t="shared" si="0"/>
        <v>1012812</v>
      </c>
      <c r="G12" s="545">
        <f t="shared" si="0"/>
        <v>100601</v>
      </c>
      <c r="H12" s="545">
        <f t="shared" si="0"/>
        <v>262154</v>
      </c>
      <c r="I12" s="545">
        <f t="shared" si="0"/>
        <v>32620</v>
      </c>
    </row>
    <row r="13" spans="1:13" ht="10.5" customHeight="1">
      <c r="A13" s="530"/>
      <c r="B13" s="534"/>
      <c r="C13" s="547"/>
      <c r="D13" s="537"/>
      <c r="E13" s="537"/>
      <c r="F13" s="537"/>
      <c r="G13" s="537"/>
      <c r="H13" s="537"/>
      <c r="I13" s="537"/>
      <c r="J13" s="538"/>
      <c r="K13" s="538"/>
      <c r="L13" s="538"/>
      <c r="M13" s="538"/>
    </row>
    <row r="14" spans="1:13" ht="15" customHeight="1">
      <c r="A14" s="534" t="s">
        <v>212</v>
      </c>
      <c r="B14" s="548" t="s">
        <v>442</v>
      </c>
      <c r="C14" s="549"/>
      <c r="D14" s="550">
        <v>52881</v>
      </c>
      <c r="E14" s="550">
        <f>SUM(F14:I14)</f>
        <v>126190</v>
      </c>
      <c r="F14" s="550">
        <v>98962</v>
      </c>
      <c r="G14" s="550">
        <v>14595</v>
      </c>
      <c r="H14" s="550">
        <v>11800</v>
      </c>
      <c r="I14" s="550">
        <v>833</v>
      </c>
      <c r="J14" s="538"/>
      <c r="K14" s="538"/>
      <c r="L14" s="538"/>
      <c r="M14" s="538"/>
    </row>
    <row r="15" spans="1:13" ht="15" customHeight="1">
      <c r="A15" s="530"/>
      <c r="B15" s="535" t="s">
        <v>443</v>
      </c>
      <c r="C15" s="549"/>
      <c r="D15" s="550">
        <v>64370</v>
      </c>
      <c r="E15" s="550">
        <f t="shared" ref="E15:E26" si="1">SUM(F15:I15)</f>
        <v>155148</v>
      </c>
      <c r="F15" s="550">
        <v>109971</v>
      </c>
      <c r="G15" s="550">
        <v>19101</v>
      </c>
      <c r="H15" s="550">
        <v>20160</v>
      </c>
      <c r="I15" s="550">
        <v>5916</v>
      </c>
      <c r="J15" s="538"/>
      <c r="K15" s="538"/>
      <c r="L15" s="538"/>
      <c r="M15" s="538"/>
    </row>
    <row r="16" spans="1:13" ht="15" customHeight="1">
      <c r="A16" s="530"/>
      <c r="B16" s="535" t="s">
        <v>444</v>
      </c>
      <c r="C16" s="549"/>
      <c r="D16" s="550">
        <v>34702</v>
      </c>
      <c r="E16" s="550">
        <f t="shared" si="1"/>
        <v>78999</v>
      </c>
      <c r="F16" s="550">
        <v>51582</v>
      </c>
      <c r="G16" s="550">
        <v>4743</v>
      </c>
      <c r="H16" s="550">
        <v>21388</v>
      </c>
      <c r="I16" s="550">
        <v>1286</v>
      </c>
      <c r="J16" s="538"/>
      <c r="K16" s="538"/>
      <c r="L16" s="538"/>
      <c r="M16" s="538"/>
    </row>
    <row r="17" spans="1:13" ht="15" customHeight="1">
      <c r="A17" s="530"/>
      <c r="B17" s="535" t="s">
        <v>533</v>
      </c>
      <c r="C17" s="549"/>
      <c r="D17" s="550">
        <v>39108</v>
      </c>
      <c r="E17" s="550">
        <f t="shared" si="1"/>
        <v>90809</v>
      </c>
      <c r="F17" s="550">
        <v>64013</v>
      </c>
      <c r="G17" s="550">
        <v>9651</v>
      </c>
      <c r="H17" s="550">
        <v>15680</v>
      </c>
      <c r="I17" s="550">
        <v>1465</v>
      </c>
      <c r="J17" s="538"/>
      <c r="K17" s="538"/>
      <c r="L17" s="538"/>
      <c r="M17" s="538"/>
    </row>
    <row r="18" spans="1:13" ht="15" customHeight="1">
      <c r="A18" s="530"/>
      <c r="B18" s="535" t="s">
        <v>534</v>
      </c>
      <c r="C18" s="549"/>
      <c r="D18" s="550">
        <v>60021</v>
      </c>
      <c r="E18" s="550">
        <f t="shared" si="1"/>
        <v>150343</v>
      </c>
      <c r="F18" s="550">
        <v>112992</v>
      </c>
      <c r="G18" s="550">
        <v>21844</v>
      </c>
      <c r="H18" s="550">
        <v>13573</v>
      </c>
      <c r="I18" s="550">
        <v>1934</v>
      </c>
      <c r="J18" s="538"/>
      <c r="K18" s="538"/>
      <c r="L18" s="538"/>
      <c r="M18" s="538"/>
    </row>
    <row r="19" spans="1:13" ht="15" customHeight="1">
      <c r="A19" s="530"/>
      <c r="B19" s="535" t="s">
        <v>535</v>
      </c>
      <c r="C19" s="549"/>
      <c r="D19" s="550">
        <v>50744</v>
      </c>
      <c r="E19" s="550">
        <f t="shared" si="1"/>
        <v>119230</v>
      </c>
      <c r="F19" s="550">
        <v>90885</v>
      </c>
      <c r="G19" s="550">
        <v>3691</v>
      </c>
      <c r="H19" s="550">
        <v>22820</v>
      </c>
      <c r="I19" s="550">
        <v>1834</v>
      </c>
      <c r="J19" s="538"/>
      <c r="K19" s="538"/>
      <c r="L19" s="538"/>
      <c r="M19" s="538"/>
    </row>
    <row r="20" spans="1:13" ht="10.5" customHeight="1">
      <c r="A20" s="530"/>
      <c r="B20" s="535"/>
      <c r="C20" s="549"/>
      <c r="D20" s="537"/>
      <c r="E20" s="550"/>
      <c r="F20" s="537"/>
      <c r="G20" s="537"/>
      <c r="H20" s="537"/>
      <c r="I20" s="537"/>
      <c r="J20" s="538"/>
      <c r="K20" s="538"/>
      <c r="L20" s="538"/>
      <c r="M20" s="538"/>
    </row>
    <row r="21" spans="1:13" ht="15" customHeight="1">
      <c r="A21" s="530"/>
      <c r="B21" s="535" t="s">
        <v>448</v>
      </c>
      <c r="C21" s="549"/>
      <c r="D21" s="550">
        <v>61513</v>
      </c>
      <c r="E21" s="550">
        <f t="shared" si="1"/>
        <v>148885</v>
      </c>
      <c r="F21" s="550">
        <v>104404</v>
      </c>
      <c r="G21" s="550">
        <v>5431</v>
      </c>
      <c r="H21" s="550">
        <v>32970</v>
      </c>
      <c r="I21" s="550">
        <v>6080</v>
      </c>
      <c r="J21" s="538"/>
      <c r="K21" s="538"/>
      <c r="L21" s="538"/>
      <c r="M21" s="538"/>
    </row>
    <row r="22" spans="1:13" ht="15" customHeight="1">
      <c r="A22" s="530"/>
      <c r="B22" s="535" t="s">
        <v>449</v>
      </c>
      <c r="C22" s="549"/>
      <c r="D22" s="550">
        <v>65197</v>
      </c>
      <c r="E22" s="550">
        <f t="shared" si="1"/>
        <v>153390</v>
      </c>
      <c r="F22" s="550">
        <v>101449</v>
      </c>
      <c r="G22" s="550">
        <v>3107</v>
      </c>
      <c r="H22" s="550">
        <v>44113</v>
      </c>
      <c r="I22" s="550">
        <v>4721</v>
      </c>
      <c r="J22" s="538"/>
      <c r="K22" s="538"/>
      <c r="L22" s="538"/>
      <c r="M22" s="538"/>
    </row>
    <row r="23" spans="1:13" ht="15" customHeight="1">
      <c r="A23" s="530"/>
      <c r="B23" s="535" t="s">
        <v>536</v>
      </c>
      <c r="C23" s="549"/>
      <c r="D23" s="550">
        <v>32374</v>
      </c>
      <c r="E23" s="550">
        <f t="shared" si="1"/>
        <v>75751</v>
      </c>
      <c r="F23" s="550">
        <v>51848</v>
      </c>
      <c r="G23" s="550">
        <v>2843</v>
      </c>
      <c r="H23" s="550">
        <v>17581</v>
      </c>
      <c r="I23" s="550">
        <v>3479</v>
      </c>
      <c r="J23" s="538"/>
      <c r="K23" s="538"/>
      <c r="L23" s="538"/>
      <c r="M23" s="538"/>
    </row>
    <row r="24" spans="1:13" ht="15" customHeight="1">
      <c r="A24" s="534" t="s">
        <v>212</v>
      </c>
      <c r="B24" s="548" t="s">
        <v>451</v>
      </c>
      <c r="C24" s="549"/>
      <c r="D24" s="550">
        <v>36088</v>
      </c>
      <c r="E24" s="550">
        <f t="shared" si="1"/>
        <v>83894</v>
      </c>
      <c r="F24" s="550">
        <v>62007</v>
      </c>
      <c r="G24" s="550">
        <v>5195</v>
      </c>
      <c r="H24" s="550">
        <v>14271</v>
      </c>
      <c r="I24" s="550">
        <v>2421</v>
      </c>
      <c r="J24" s="538"/>
      <c r="K24" s="538"/>
      <c r="L24" s="538"/>
      <c r="M24" s="538"/>
    </row>
    <row r="25" spans="1:13" ht="15" customHeight="1">
      <c r="A25" s="530"/>
      <c r="B25" s="535" t="s">
        <v>537</v>
      </c>
      <c r="C25" s="549"/>
      <c r="D25" s="550">
        <v>35608</v>
      </c>
      <c r="E25" s="550">
        <f t="shared" si="1"/>
        <v>80508</v>
      </c>
      <c r="F25" s="550">
        <v>61634</v>
      </c>
      <c r="G25" s="550">
        <v>2465</v>
      </c>
      <c r="H25" s="550">
        <v>15107</v>
      </c>
      <c r="I25" s="550">
        <v>1302</v>
      </c>
      <c r="J25" s="538"/>
      <c r="K25" s="538"/>
      <c r="L25" s="538"/>
      <c r="M25" s="538"/>
    </row>
    <row r="26" spans="1:13" ht="15" customHeight="1">
      <c r="A26" s="530"/>
      <c r="B26" s="535" t="s">
        <v>538</v>
      </c>
      <c r="C26" s="549"/>
      <c r="D26" s="550">
        <v>62785</v>
      </c>
      <c r="E26" s="550">
        <f t="shared" si="1"/>
        <v>145040</v>
      </c>
      <c r="F26" s="550">
        <v>103065</v>
      </c>
      <c r="G26" s="550">
        <v>7935</v>
      </c>
      <c r="H26" s="550">
        <v>32691</v>
      </c>
      <c r="I26" s="550">
        <v>1349</v>
      </c>
      <c r="J26" s="538"/>
      <c r="K26" s="538"/>
      <c r="L26" s="538"/>
      <c r="M26" s="538"/>
    </row>
    <row r="27" spans="1:13" ht="9" customHeight="1">
      <c r="A27" s="551"/>
      <c r="B27" s="551"/>
      <c r="C27" s="552"/>
      <c r="D27" s="553"/>
      <c r="E27" s="553"/>
      <c r="F27" s="553"/>
      <c r="G27" s="553"/>
      <c r="H27" s="553"/>
      <c r="I27" s="553"/>
    </row>
    <row r="28" spans="1:13" ht="15" customHeight="1">
      <c r="A28" s="513" t="s">
        <v>539</v>
      </c>
      <c r="B28" s="513"/>
      <c r="C28" s="513"/>
      <c r="D28" s="513"/>
      <c r="E28" s="513"/>
      <c r="F28" s="513"/>
      <c r="G28" s="513"/>
      <c r="H28" s="513"/>
      <c r="I28" s="513"/>
    </row>
    <row r="29" spans="1:13" ht="15" customHeight="1">
      <c r="A29" s="513" t="s">
        <v>540</v>
      </c>
      <c r="B29" s="513"/>
      <c r="C29" s="513"/>
      <c r="D29" s="513"/>
      <c r="E29" s="513"/>
      <c r="F29" s="513"/>
      <c r="G29" s="513"/>
      <c r="H29" s="513"/>
      <c r="I29" s="513"/>
    </row>
  </sheetData>
  <mergeCells count="7">
    <mergeCell ref="A1:I1"/>
    <mergeCell ref="A4:C6"/>
    <mergeCell ref="D4:D6"/>
    <mergeCell ref="E4:I4"/>
    <mergeCell ref="E5:E6"/>
    <mergeCell ref="F5:G5"/>
    <mergeCell ref="H5:I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0F36D-2BDB-4C37-BF52-F3B79C08ACEB}">
  <dimension ref="A1:S56"/>
  <sheetViews>
    <sheetView zoomScaleNormal="100" workbookViewId="0">
      <selection sqref="A1:S1"/>
    </sheetView>
  </sheetViews>
  <sheetFormatPr defaultColWidth="8.6328125" defaultRowHeight="15" customHeight="1"/>
  <cols>
    <col min="1" max="1" width="4.08984375" style="554" customWidth="1"/>
    <col min="2" max="2" width="6.08984375" style="554" customWidth="1"/>
    <col min="3" max="3" width="0.90625" style="554" customWidth="1"/>
    <col min="4" max="4" width="6.6328125" style="554" customWidth="1"/>
    <col min="5" max="5" width="5.08984375" style="554" customWidth="1"/>
    <col min="6" max="6" width="5.6328125" style="554" customWidth="1"/>
    <col min="7" max="7" width="6.08984375" style="554" customWidth="1"/>
    <col min="8" max="8" width="5.08984375" style="554" customWidth="1"/>
    <col min="9" max="9" width="5.6328125" style="554" customWidth="1"/>
    <col min="10" max="10" width="6.6328125" style="554" customWidth="1"/>
    <col min="11" max="11" width="5.08984375" style="554" customWidth="1"/>
    <col min="12" max="12" width="5.6328125" style="554" customWidth="1"/>
    <col min="13" max="13" width="6.08984375" style="554" customWidth="1"/>
    <col min="14" max="15" width="5.6328125" style="554" customWidth="1"/>
    <col min="16" max="17" width="7.08984375" style="554" customWidth="1"/>
    <col min="18" max="18" width="6.6328125" style="554" customWidth="1"/>
    <col min="19" max="19" width="13.36328125" style="554" customWidth="1"/>
    <col min="20" max="256" width="8.6328125" style="554"/>
    <col min="257" max="257" width="4.08984375" style="554" customWidth="1"/>
    <col min="258" max="258" width="6.08984375" style="554" customWidth="1"/>
    <col min="259" max="259" width="0.90625" style="554" customWidth="1"/>
    <col min="260" max="260" width="6.6328125" style="554" customWidth="1"/>
    <col min="261" max="261" width="5.08984375" style="554" customWidth="1"/>
    <col min="262" max="262" width="5.6328125" style="554" customWidth="1"/>
    <col min="263" max="263" width="6.08984375" style="554" customWidth="1"/>
    <col min="264" max="264" width="5.08984375" style="554" customWidth="1"/>
    <col min="265" max="265" width="5.6328125" style="554" customWidth="1"/>
    <col min="266" max="266" width="6.6328125" style="554" customWidth="1"/>
    <col min="267" max="267" width="5.08984375" style="554" customWidth="1"/>
    <col min="268" max="268" width="5.6328125" style="554" customWidth="1"/>
    <col min="269" max="269" width="6.08984375" style="554" customWidth="1"/>
    <col min="270" max="271" width="5.6328125" style="554" customWidth="1"/>
    <col min="272" max="273" width="7.08984375" style="554" customWidth="1"/>
    <col min="274" max="274" width="6.6328125" style="554" customWidth="1"/>
    <col min="275" max="275" width="13.36328125" style="554" customWidth="1"/>
    <col min="276" max="512" width="8.6328125" style="554"/>
    <col min="513" max="513" width="4.08984375" style="554" customWidth="1"/>
    <col min="514" max="514" width="6.08984375" style="554" customWidth="1"/>
    <col min="515" max="515" width="0.90625" style="554" customWidth="1"/>
    <col min="516" max="516" width="6.6328125" style="554" customWidth="1"/>
    <col min="517" max="517" width="5.08984375" style="554" customWidth="1"/>
    <col min="518" max="518" width="5.6328125" style="554" customWidth="1"/>
    <col min="519" max="519" width="6.08984375" style="554" customWidth="1"/>
    <col min="520" max="520" width="5.08984375" style="554" customWidth="1"/>
    <col min="521" max="521" width="5.6328125" style="554" customWidth="1"/>
    <col min="522" max="522" width="6.6328125" style="554" customWidth="1"/>
    <col min="523" max="523" width="5.08984375" style="554" customWidth="1"/>
    <col min="524" max="524" width="5.6328125" style="554" customWidth="1"/>
    <col min="525" max="525" width="6.08984375" style="554" customWidth="1"/>
    <col min="526" max="527" width="5.6328125" style="554" customWidth="1"/>
    <col min="528" max="529" width="7.08984375" style="554" customWidth="1"/>
    <col min="530" max="530" width="6.6328125" style="554" customWidth="1"/>
    <col min="531" max="531" width="13.36328125" style="554" customWidth="1"/>
    <col min="532" max="768" width="8.6328125" style="554"/>
    <col min="769" max="769" width="4.08984375" style="554" customWidth="1"/>
    <col min="770" max="770" width="6.08984375" style="554" customWidth="1"/>
    <col min="771" max="771" width="0.90625" style="554" customWidth="1"/>
    <col min="772" max="772" width="6.6328125" style="554" customWidth="1"/>
    <col min="773" max="773" width="5.08984375" style="554" customWidth="1"/>
    <col min="774" max="774" width="5.6328125" style="554" customWidth="1"/>
    <col min="775" max="775" width="6.08984375" style="554" customWidth="1"/>
    <col min="776" max="776" width="5.08984375" style="554" customWidth="1"/>
    <col min="777" max="777" width="5.6328125" style="554" customWidth="1"/>
    <col min="778" max="778" width="6.6328125" style="554" customWidth="1"/>
    <col min="779" max="779" width="5.08984375" style="554" customWidth="1"/>
    <col min="780" max="780" width="5.6328125" style="554" customWidth="1"/>
    <col min="781" max="781" width="6.08984375" style="554" customWidth="1"/>
    <col min="782" max="783" width="5.6328125" style="554" customWidth="1"/>
    <col min="784" max="785" width="7.08984375" style="554" customWidth="1"/>
    <col min="786" max="786" width="6.6328125" style="554" customWidth="1"/>
    <col min="787" max="787" width="13.36328125" style="554" customWidth="1"/>
    <col min="788" max="1024" width="8.6328125" style="554"/>
    <col min="1025" max="1025" width="4.08984375" style="554" customWidth="1"/>
    <col min="1026" max="1026" width="6.08984375" style="554" customWidth="1"/>
    <col min="1027" max="1027" width="0.90625" style="554" customWidth="1"/>
    <col min="1028" max="1028" width="6.6328125" style="554" customWidth="1"/>
    <col min="1029" max="1029" width="5.08984375" style="554" customWidth="1"/>
    <col min="1030" max="1030" width="5.6328125" style="554" customWidth="1"/>
    <col min="1031" max="1031" width="6.08984375" style="554" customWidth="1"/>
    <col min="1032" max="1032" width="5.08984375" style="554" customWidth="1"/>
    <col min="1033" max="1033" width="5.6328125" style="554" customWidth="1"/>
    <col min="1034" max="1034" width="6.6328125" style="554" customWidth="1"/>
    <col min="1035" max="1035" width="5.08984375" style="554" customWidth="1"/>
    <col min="1036" max="1036" width="5.6328125" style="554" customWidth="1"/>
    <col min="1037" max="1037" width="6.08984375" style="554" customWidth="1"/>
    <col min="1038" max="1039" width="5.6328125" style="554" customWidth="1"/>
    <col min="1040" max="1041" width="7.08984375" style="554" customWidth="1"/>
    <col min="1042" max="1042" width="6.6328125" style="554" customWidth="1"/>
    <col min="1043" max="1043" width="13.36328125" style="554" customWidth="1"/>
    <col min="1044" max="1280" width="8.6328125" style="554"/>
    <col min="1281" max="1281" width="4.08984375" style="554" customWidth="1"/>
    <col min="1282" max="1282" width="6.08984375" style="554" customWidth="1"/>
    <col min="1283" max="1283" width="0.90625" style="554" customWidth="1"/>
    <col min="1284" max="1284" width="6.6328125" style="554" customWidth="1"/>
    <col min="1285" max="1285" width="5.08984375" style="554" customWidth="1"/>
    <col min="1286" max="1286" width="5.6328125" style="554" customWidth="1"/>
    <col min="1287" max="1287" width="6.08984375" style="554" customWidth="1"/>
    <col min="1288" max="1288" width="5.08984375" style="554" customWidth="1"/>
    <col min="1289" max="1289" width="5.6328125" style="554" customWidth="1"/>
    <col min="1290" max="1290" width="6.6328125" style="554" customWidth="1"/>
    <col min="1291" max="1291" width="5.08984375" style="554" customWidth="1"/>
    <col min="1292" max="1292" width="5.6328125" style="554" customWidth="1"/>
    <col min="1293" max="1293" width="6.08984375" style="554" customWidth="1"/>
    <col min="1294" max="1295" width="5.6328125" style="554" customWidth="1"/>
    <col min="1296" max="1297" width="7.08984375" style="554" customWidth="1"/>
    <col min="1298" max="1298" width="6.6328125" style="554" customWidth="1"/>
    <col min="1299" max="1299" width="13.36328125" style="554" customWidth="1"/>
    <col min="1300" max="1536" width="8.6328125" style="554"/>
    <col min="1537" max="1537" width="4.08984375" style="554" customWidth="1"/>
    <col min="1538" max="1538" width="6.08984375" style="554" customWidth="1"/>
    <col min="1539" max="1539" width="0.90625" style="554" customWidth="1"/>
    <col min="1540" max="1540" width="6.6328125" style="554" customWidth="1"/>
    <col min="1541" max="1541" width="5.08984375" style="554" customWidth="1"/>
    <col min="1542" max="1542" width="5.6328125" style="554" customWidth="1"/>
    <col min="1543" max="1543" width="6.08984375" style="554" customWidth="1"/>
    <col min="1544" max="1544" width="5.08984375" style="554" customWidth="1"/>
    <col min="1545" max="1545" width="5.6328125" style="554" customWidth="1"/>
    <col min="1546" max="1546" width="6.6328125" style="554" customWidth="1"/>
    <col min="1547" max="1547" width="5.08984375" style="554" customWidth="1"/>
    <col min="1548" max="1548" width="5.6328125" style="554" customWidth="1"/>
    <col min="1549" max="1549" width="6.08984375" style="554" customWidth="1"/>
    <col min="1550" max="1551" width="5.6328125" style="554" customWidth="1"/>
    <col min="1552" max="1553" width="7.08984375" style="554" customWidth="1"/>
    <col min="1554" max="1554" width="6.6328125" style="554" customWidth="1"/>
    <col min="1555" max="1555" width="13.36328125" style="554" customWidth="1"/>
    <col min="1556" max="1792" width="8.6328125" style="554"/>
    <col min="1793" max="1793" width="4.08984375" style="554" customWidth="1"/>
    <col min="1794" max="1794" width="6.08984375" style="554" customWidth="1"/>
    <col min="1795" max="1795" width="0.90625" style="554" customWidth="1"/>
    <col min="1796" max="1796" width="6.6328125" style="554" customWidth="1"/>
    <col min="1797" max="1797" width="5.08984375" style="554" customWidth="1"/>
    <col min="1798" max="1798" width="5.6328125" style="554" customWidth="1"/>
    <col min="1799" max="1799" width="6.08984375" style="554" customWidth="1"/>
    <col min="1800" max="1800" width="5.08984375" style="554" customWidth="1"/>
    <col min="1801" max="1801" width="5.6328125" style="554" customWidth="1"/>
    <col min="1802" max="1802" width="6.6328125" style="554" customWidth="1"/>
    <col min="1803" max="1803" width="5.08984375" style="554" customWidth="1"/>
    <col min="1804" max="1804" width="5.6328125" style="554" customWidth="1"/>
    <col min="1805" max="1805" width="6.08984375" style="554" customWidth="1"/>
    <col min="1806" max="1807" width="5.6328125" style="554" customWidth="1"/>
    <col min="1808" max="1809" width="7.08984375" style="554" customWidth="1"/>
    <col min="1810" max="1810" width="6.6328125" style="554" customWidth="1"/>
    <col min="1811" max="1811" width="13.36328125" style="554" customWidth="1"/>
    <col min="1812" max="2048" width="8.6328125" style="554"/>
    <col min="2049" max="2049" width="4.08984375" style="554" customWidth="1"/>
    <col min="2050" max="2050" width="6.08984375" style="554" customWidth="1"/>
    <col min="2051" max="2051" width="0.90625" style="554" customWidth="1"/>
    <col min="2052" max="2052" width="6.6328125" style="554" customWidth="1"/>
    <col min="2053" max="2053" width="5.08984375" style="554" customWidth="1"/>
    <col min="2054" max="2054" width="5.6328125" style="554" customWidth="1"/>
    <col min="2055" max="2055" width="6.08984375" style="554" customWidth="1"/>
    <col min="2056" max="2056" width="5.08984375" style="554" customWidth="1"/>
    <col min="2057" max="2057" width="5.6328125" style="554" customWidth="1"/>
    <col min="2058" max="2058" width="6.6328125" style="554" customWidth="1"/>
    <col min="2059" max="2059" width="5.08984375" style="554" customWidth="1"/>
    <col min="2060" max="2060" width="5.6328125" style="554" customWidth="1"/>
    <col min="2061" max="2061" width="6.08984375" style="554" customWidth="1"/>
    <col min="2062" max="2063" width="5.6328125" style="554" customWidth="1"/>
    <col min="2064" max="2065" width="7.08984375" style="554" customWidth="1"/>
    <col min="2066" max="2066" width="6.6328125" style="554" customWidth="1"/>
    <col min="2067" max="2067" width="13.36328125" style="554" customWidth="1"/>
    <col min="2068" max="2304" width="8.6328125" style="554"/>
    <col min="2305" max="2305" width="4.08984375" style="554" customWidth="1"/>
    <col min="2306" max="2306" width="6.08984375" style="554" customWidth="1"/>
    <col min="2307" max="2307" width="0.90625" style="554" customWidth="1"/>
    <col min="2308" max="2308" width="6.6328125" style="554" customWidth="1"/>
    <col min="2309" max="2309" width="5.08984375" style="554" customWidth="1"/>
    <col min="2310" max="2310" width="5.6328125" style="554" customWidth="1"/>
    <col min="2311" max="2311" width="6.08984375" style="554" customWidth="1"/>
    <col min="2312" max="2312" width="5.08984375" style="554" customWidth="1"/>
    <col min="2313" max="2313" width="5.6328125" style="554" customWidth="1"/>
    <col min="2314" max="2314" width="6.6328125" style="554" customWidth="1"/>
    <col min="2315" max="2315" width="5.08984375" style="554" customWidth="1"/>
    <col min="2316" max="2316" width="5.6328125" style="554" customWidth="1"/>
    <col min="2317" max="2317" width="6.08984375" style="554" customWidth="1"/>
    <col min="2318" max="2319" width="5.6328125" style="554" customWidth="1"/>
    <col min="2320" max="2321" width="7.08984375" style="554" customWidth="1"/>
    <col min="2322" max="2322" width="6.6328125" style="554" customWidth="1"/>
    <col min="2323" max="2323" width="13.36328125" style="554" customWidth="1"/>
    <col min="2324" max="2560" width="8.6328125" style="554"/>
    <col min="2561" max="2561" width="4.08984375" style="554" customWidth="1"/>
    <col min="2562" max="2562" width="6.08984375" style="554" customWidth="1"/>
    <col min="2563" max="2563" width="0.90625" style="554" customWidth="1"/>
    <col min="2564" max="2564" width="6.6328125" style="554" customWidth="1"/>
    <col min="2565" max="2565" width="5.08984375" style="554" customWidth="1"/>
    <col min="2566" max="2566" width="5.6328125" style="554" customWidth="1"/>
    <col min="2567" max="2567" width="6.08984375" style="554" customWidth="1"/>
    <col min="2568" max="2568" width="5.08984375" style="554" customWidth="1"/>
    <col min="2569" max="2569" width="5.6328125" style="554" customWidth="1"/>
    <col min="2570" max="2570" width="6.6328125" style="554" customWidth="1"/>
    <col min="2571" max="2571" width="5.08984375" style="554" customWidth="1"/>
    <col min="2572" max="2572" width="5.6328125" style="554" customWidth="1"/>
    <col min="2573" max="2573" width="6.08984375" style="554" customWidth="1"/>
    <col min="2574" max="2575" width="5.6328125" style="554" customWidth="1"/>
    <col min="2576" max="2577" width="7.08984375" style="554" customWidth="1"/>
    <col min="2578" max="2578" width="6.6328125" style="554" customWidth="1"/>
    <col min="2579" max="2579" width="13.36328125" style="554" customWidth="1"/>
    <col min="2580" max="2816" width="8.6328125" style="554"/>
    <col min="2817" max="2817" width="4.08984375" style="554" customWidth="1"/>
    <col min="2818" max="2818" width="6.08984375" style="554" customWidth="1"/>
    <col min="2819" max="2819" width="0.90625" style="554" customWidth="1"/>
    <col min="2820" max="2820" width="6.6328125" style="554" customWidth="1"/>
    <col min="2821" max="2821" width="5.08984375" style="554" customWidth="1"/>
    <col min="2822" max="2822" width="5.6328125" style="554" customWidth="1"/>
    <col min="2823" max="2823" width="6.08984375" style="554" customWidth="1"/>
    <col min="2824" max="2824" width="5.08984375" style="554" customWidth="1"/>
    <col min="2825" max="2825" width="5.6328125" style="554" customWidth="1"/>
    <col min="2826" max="2826" width="6.6328125" style="554" customWidth="1"/>
    <col min="2827" max="2827" width="5.08984375" style="554" customWidth="1"/>
    <col min="2828" max="2828" width="5.6328125" style="554" customWidth="1"/>
    <col min="2829" max="2829" width="6.08984375" style="554" customWidth="1"/>
    <col min="2830" max="2831" width="5.6328125" style="554" customWidth="1"/>
    <col min="2832" max="2833" width="7.08984375" style="554" customWidth="1"/>
    <col min="2834" max="2834" width="6.6328125" style="554" customWidth="1"/>
    <col min="2835" max="2835" width="13.36328125" style="554" customWidth="1"/>
    <col min="2836" max="3072" width="8.6328125" style="554"/>
    <col min="3073" max="3073" width="4.08984375" style="554" customWidth="1"/>
    <col min="3074" max="3074" width="6.08984375" style="554" customWidth="1"/>
    <col min="3075" max="3075" width="0.90625" style="554" customWidth="1"/>
    <col min="3076" max="3076" width="6.6328125" style="554" customWidth="1"/>
    <col min="3077" max="3077" width="5.08984375" style="554" customWidth="1"/>
    <col min="3078" max="3078" width="5.6328125" style="554" customWidth="1"/>
    <col min="3079" max="3079" width="6.08984375" style="554" customWidth="1"/>
    <col min="3080" max="3080" width="5.08984375" style="554" customWidth="1"/>
    <col min="3081" max="3081" width="5.6328125" style="554" customWidth="1"/>
    <col min="3082" max="3082" width="6.6328125" style="554" customWidth="1"/>
    <col min="3083" max="3083" width="5.08984375" style="554" customWidth="1"/>
    <col min="3084" max="3084" width="5.6328125" style="554" customWidth="1"/>
    <col min="3085" max="3085" width="6.08984375" style="554" customWidth="1"/>
    <col min="3086" max="3087" width="5.6328125" style="554" customWidth="1"/>
    <col min="3088" max="3089" width="7.08984375" style="554" customWidth="1"/>
    <col min="3090" max="3090" width="6.6328125" style="554" customWidth="1"/>
    <col min="3091" max="3091" width="13.36328125" style="554" customWidth="1"/>
    <col min="3092" max="3328" width="8.6328125" style="554"/>
    <col min="3329" max="3329" width="4.08984375" style="554" customWidth="1"/>
    <col min="3330" max="3330" width="6.08984375" style="554" customWidth="1"/>
    <col min="3331" max="3331" width="0.90625" style="554" customWidth="1"/>
    <col min="3332" max="3332" width="6.6328125" style="554" customWidth="1"/>
    <col min="3333" max="3333" width="5.08984375" style="554" customWidth="1"/>
    <col min="3334" max="3334" width="5.6328125" style="554" customWidth="1"/>
    <col min="3335" max="3335" width="6.08984375" style="554" customWidth="1"/>
    <col min="3336" max="3336" width="5.08984375" style="554" customWidth="1"/>
    <col min="3337" max="3337" width="5.6328125" style="554" customWidth="1"/>
    <col min="3338" max="3338" width="6.6328125" style="554" customWidth="1"/>
    <col min="3339" max="3339" width="5.08984375" style="554" customWidth="1"/>
    <col min="3340" max="3340" width="5.6328125" style="554" customWidth="1"/>
    <col min="3341" max="3341" width="6.08984375" style="554" customWidth="1"/>
    <col min="3342" max="3343" width="5.6328125" style="554" customWidth="1"/>
    <col min="3344" max="3345" width="7.08984375" style="554" customWidth="1"/>
    <col min="3346" max="3346" width="6.6328125" style="554" customWidth="1"/>
    <col min="3347" max="3347" width="13.36328125" style="554" customWidth="1"/>
    <col min="3348" max="3584" width="8.6328125" style="554"/>
    <col min="3585" max="3585" width="4.08984375" style="554" customWidth="1"/>
    <col min="3586" max="3586" width="6.08984375" style="554" customWidth="1"/>
    <col min="3587" max="3587" width="0.90625" style="554" customWidth="1"/>
    <col min="3588" max="3588" width="6.6328125" style="554" customWidth="1"/>
    <col min="3589" max="3589" width="5.08984375" style="554" customWidth="1"/>
    <col min="3590" max="3590" width="5.6328125" style="554" customWidth="1"/>
    <col min="3591" max="3591" width="6.08984375" style="554" customWidth="1"/>
    <col min="3592" max="3592" width="5.08984375" style="554" customWidth="1"/>
    <col min="3593" max="3593" width="5.6328125" style="554" customWidth="1"/>
    <col min="3594" max="3594" width="6.6328125" style="554" customWidth="1"/>
    <col min="3595" max="3595" width="5.08984375" style="554" customWidth="1"/>
    <col min="3596" max="3596" width="5.6328125" style="554" customWidth="1"/>
    <col min="3597" max="3597" width="6.08984375" style="554" customWidth="1"/>
    <col min="3598" max="3599" width="5.6328125" style="554" customWidth="1"/>
    <col min="3600" max="3601" width="7.08984375" style="554" customWidth="1"/>
    <col min="3602" max="3602" width="6.6328125" style="554" customWidth="1"/>
    <col min="3603" max="3603" width="13.36328125" style="554" customWidth="1"/>
    <col min="3604" max="3840" width="8.6328125" style="554"/>
    <col min="3841" max="3841" width="4.08984375" style="554" customWidth="1"/>
    <col min="3842" max="3842" width="6.08984375" style="554" customWidth="1"/>
    <col min="3843" max="3843" width="0.90625" style="554" customWidth="1"/>
    <col min="3844" max="3844" width="6.6328125" style="554" customWidth="1"/>
    <col min="3845" max="3845" width="5.08984375" style="554" customWidth="1"/>
    <col min="3846" max="3846" width="5.6328125" style="554" customWidth="1"/>
    <col min="3847" max="3847" width="6.08984375" style="554" customWidth="1"/>
    <col min="3848" max="3848" width="5.08984375" style="554" customWidth="1"/>
    <col min="3849" max="3849" width="5.6328125" style="554" customWidth="1"/>
    <col min="3850" max="3850" width="6.6328125" style="554" customWidth="1"/>
    <col min="3851" max="3851" width="5.08984375" style="554" customWidth="1"/>
    <col min="3852" max="3852" width="5.6328125" style="554" customWidth="1"/>
    <col min="3853" max="3853" width="6.08984375" style="554" customWidth="1"/>
    <col min="3854" max="3855" width="5.6328125" style="554" customWidth="1"/>
    <col min="3856" max="3857" width="7.08984375" style="554" customWidth="1"/>
    <col min="3858" max="3858" width="6.6328125" style="554" customWidth="1"/>
    <col min="3859" max="3859" width="13.36328125" style="554" customWidth="1"/>
    <col min="3860" max="4096" width="8.6328125" style="554"/>
    <col min="4097" max="4097" width="4.08984375" style="554" customWidth="1"/>
    <col min="4098" max="4098" width="6.08984375" style="554" customWidth="1"/>
    <col min="4099" max="4099" width="0.90625" style="554" customWidth="1"/>
    <col min="4100" max="4100" width="6.6328125" style="554" customWidth="1"/>
    <col min="4101" max="4101" width="5.08984375" style="554" customWidth="1"/>
    <col min="4102" max="4102" width="5.6328125" style="554" customWidth="1"/>
    <col min="4103" max="4103" width="6.08984375" style="554" customWidth="1"/>
    <col min="4104" max="4104" width="5.08984375" style="554" customWidth="1"/>
    <col min="4105" max="4105" width="5.6328125" style="554" customWidth="1"/>
    <col min="4106" max="4106" width="6.6328125" style="554" customWidth="1"/>
    <col min="4107" max="4107" width="5.08984375" style="554" customWidth="1"/>
    <col min="4108" max="4108" width="5.6328125" style="554" customWidth="1"/>
    <col min="4109" max="4109" width="6.08984375" style="554" customWidth="1"/>
    <col min="4110" max="4111" width="5.6328125" style="554" customWidth="1"/>
    <col min="4112" max="4113" width="7.08984375" style="554" customWidth="1"/>
    <col min="4114" max="4114" width="6.6328125" style="554" customWidth="1"/>
    <col min="4115" max="4115" width="13.36328125" style="554" customWidth="1"/>
    <col min="4116" max="4352" width="8.6328125" style="554"/>
    <col min="4353" max="4353" width="4.08984375" style="554" customWidth="1"/>
    <col min="4354" max="4354" width="6.08984375" style="554" customWidth="1"/>
    <col min="4355" max="4355" width="0.90625" style="554" customWidth="1"/>
    <col min="4356" max="4356" width="6.6328125" style="554" customWidth="1"/>
    <col min="4357" max="4357" width="5.08984375" style="554" customWidth="1"/>
    <col min="4358" max="4358" width="5.6328125" style="554" customWidth="1"/>
    <col min="4359" max="4359" width="6.08984375" style="554" customWidth="1"/>
    <col min="4360" max="4360" width="5.08984375" style="554" customWidth="1"/>
    <col min="4361" max="4361" width="5.6328125" style="554" customWidth="1"/>
    <col min="4362" max="4362" width="6.6328125" style="554" customWidth="1"/>
    <col min="4363" max="4363" width="5.08984375" style="554" customWidth="1"/>
    <col min="4364" max="4364" width="5.6328125" style="554" customWidth="1"/>
    <col min="4365" max="4365" width="6.08984375" style="554" customWidth="1"/>
    <col min="4366" max="4367" width="5.6328125" style="554" customWidth="1"/>
    <col min="4368" max="4369" width="7.08984375" style="554" customWidth="1"/>
    <col min="4370" max="4370" width="6.6328125" style="554" customWidth="1"/>
    <col min="4371" max="4371" width="13.36328125" style="554" customWidth="1"/>
    <col min="4372" max="4608" width="8.6328125" style="554"/>
    <col min="4609" max="4609" width="4.08984375" style="554" customWidth="1"/>
    <col min="4610" max="4610" width="6.08984375" style="554" customWidth="1"/>
    <col min="4611" max="4611" width="0.90625" style="554" customWidth="1"/>
    <col min="4612" max="4612" width="6.6328125" style="554" customWidth="1"/>
    <col min="4613" max="4613" width="5.08984375" style="554" customWidth="1"/>
    <col min="4614" max="4614" width="5.6328125" style="554" customWidth="1"/>
    <col min="4615" max="4615" width="6.08984375" style="554" customWidth="1"/>
    <col min="4616" max="4616" width="5.08984375" style="554" customWidth="1"/>
    <col min="4617" max="4617" width="5.6328125" style="554" customWidth="1"/>
    <col min="4618" max="4618" width="6.6328125" style="554" customWidth="1"/>
    <col min="4619" max="4619" width="5.08984375" style="554" customWidth="1"/>
    <col min="4620" max="4620" width="5.6328125" style="554" customWidth="1"/>
    <col min="4621" max="4621" width="6.08984375" style="554" customWidth="1"/>
    <col min="4622" max="4623" width="5.6328125" style="554" customWidth="1"/>
    <col min="4624" max="4625" width="7.08984375" style="554" customWidth="1"/>
    <col min="4626" max="4626" width="6.6328125" style="554" customWidth="1"/>
    <col min="4627" max="4627" width="13.36328125" style="554" customWidth="1"/>
    <col min="4628" max="4864" width="8.6328125" style="554"/>
    <col min="4865" max="4865" width="4.08984375" style="554" customWidth="1"/>
    <col min="4866" max="4866" width="6.08984375" style="554" customWidth="1"/>
    <col min="4867" max="4867" width="0.90625" style="554" customWidth="1"/>
    <col min="4868" max="4868" width="6.6328125" style="554" customWidth="1"/>
    <col min="4869" max="4869" width="5.08984375" style="554" customWidth="1"/>
    <col min="4870" max="4870" width="5.6328125" style="554" customWidth="1"/>
    <col min="4871" max="4871" width="6.08984375" style="554" customWidth="1"/>
    <col min="4872" max="4872" width="5.08984375" style="554" customWidth="1"/>
    <col min="4873" max="4873" width="5.6328125" style="554" customWidth="1"/>
    <col min="4874" max="4874" width="6.6328125" style="554" customWidth="1"/>
    <col min="4875" max="4875" width="5.08984375" style="554" customWidth="1"/>
    <col min="4876" max="4876" width="5.6328125" style="554" customWidth="1"/>
    <col min="4877" max="4877" width="6.08984375" style="554" customWidth="1"/>
    <col min="4878" max="4879" width="5.6328125" style="554" customWidth="1"/>
    <col min="4880" max="4881" width="7.08984375" style="554" customWidth="1"/>
    <col min="4882" max="4882" width="6.6328125" style="554" customWidth="1"/>
    <col min="4883" max="4883" width="13.36328125" style="554" customWidth="1"/>
    <col min="4884" max="5120" width="8.6328125" style="554"/>
    <col min="5121" max="5121" width="4.08984375" style="554" customWidth="1"/>
    <col min="5122" max="5122" width="6.08984375" style="554" customWidth="1"/>
    <col min="5123" max="5123" width="0.90625" style="554" customWidth="1"/>
    <col min="5124" max="5124" width="6.6328125" style="554" customWidth="1"/>
    <col min="5125" max="5125" width="5.08984375" style="554" customWidth="1"/>
    <col min="5126" max="5126" width="5.6328125" style="554" customWidth="1"/>
    <col min="5127" max="5127" width="6.08984375" style="554" customWidth="1"/>
    <col min="5128" max="5128" width="5.08984375" style="554" customWidth="1"/>
    <col min="5129" max="5129" width="5.6328125" style="554" customWidth="1"/>
    <col min="5130" max="5130" width="6.6328125" style="554" customWidth="1"/>
    <col min="5131" max="5131" width="5.08984375" style="554" customWidth="1"/>
    <col min="5132" max="5132" width="5.6328125" style="554" customWidth="1"/>
    <col min="5133" max="5133" width="6.08984375" style="554" customWidth="1"/>
    <col min="5134" max="5135" width="5.6328125" style="554" customWidth="1"/>
    <col min="5136" max="5137" width="7.08984375" style="554" customWidth="1"/>
    <col min="5138" max="5138" width="6.6328125" style="554" customWidth="1"/>
    <col min="5139" max="5139" width="13.36328125" style="554" customWidth="1"/>
    <col min="5140" max="5376" width="8.6328125" style="554"/>
    <col min="5377" max="5377" width="4.08984375" style="554" customWidth="1"/>
    <col min="5378" max="5378" width="6.08984375" style="554" customWidth="1"/>
    <col min="5379" max="5379" width="0.90625" style="554" customWidth="1"/>
    <col min="5380" max="5380" width="6.6328125" style="554" customWidth="1"/>
    <col min="5381" max="5381" width="5.08984375" style="554" customWidth="1"/>
    <col min="5382" max="5382" width="5.6328125" style="554" customWidth="1"/>
    <col min="5383" max="5383" width="6.08984375" style="554" customWidth="1"/>
    <col min="5384" max="5384" width="5.08984375" style="554" customWidth="1"/>
    <col min="5385" max="5385" width="5.6328125" style="554" customWidth="1"/>
    <col min="5386" max="5386" width="6.6328125" style="554" customWidth="1"/>
    <col min="5387" max="5387" width="5.08984375" style="554" customWidth="1"/>
    <col min="5388" max="5388" width="5.6328125" style="554" customWidth="1"/>
    <col min="5389" max="5389" width="6.08984375" style="554" customWidth="1"/>
    <col min="5390" max="5391" width="5.6328125" style="554" customWidth="1"/>
    <col min="5392" max="5393" width="7.08984375" style="554" customWidth="1"/>
    <col min="5394" max="5394" width="6.6328125" style="554" customWidth="1"/>
    <col min="5395" max="5395" width="13.36328125" style="554" customWidth="1"/>
    <col min="5396" max="5632" width="8.6328125" style="554"/>
    <col min="5633" max="5633" width="4.08984375" style="554" customWidth="1"/>
    <col min="5634" max="5634" width="6.08984375" style="554" customWidth="1"/>
    <col min="5635" max="5635" width="0.90625" style="554" customWidth="1"/>
    <col min="5636" max="5636" width="6.6328125" style="554" customWidth="1"/>
    <col min="5637" max="5637" width="5.08984375" style="554" customWidth="1"/>
    <col min="5638" max="5638" width="5.6328125" style="554" customWidth="1"/>
    <col min="5639" max="5639" width="6.08984375" style="554" customWidth="1"/>
    <col min="5640" max="5640" width="5.08984375" style="554" customWidth="1"/>
    <col min="5641" max="5641" width="5.6328125" style="554" customWidth="1"/>
    <col min="5642" max="5642" width="6.6328125" style="554" customWidth="1"/>
    <col min="5643" max="5643" width="5.08984375" style="554" customWidth="1"/>
    <col min="5644" max="5644" width="5.6328125" style="554" customWidth="1"/>
    <col min="5645" max="5645" width="6.08984375" style="554" customWidth="1"/>
    <col min="5646" max="5647" width="5.6328125" style="554" customWidth="1"/>
    <col min="5648" max="5649" width="7.08984375" style="554" customWidth="1"/>
    <col min="5650" max="5650" width="6.6328125" style="554" customWidth="1"/>
    <col min="5651" max="5651" width="13.36328125" style="554" customWidth="1"/>
    <col min="5652" max="5888" width="8.6328125" style="554"/>
    <col min="5889" max="5889" width="4.08984375" style="554" customWidth="1"/>
    <col min="5890" max="5890" width="6.08984375" style="554" customWidth="1"/>
    <col min="5891" max="5891" width="0.90625" style="554" customWidth="1"/>
    <col min="5892" max="5892" width="6.6328125" style="554" customWidth="1"/>
    <col min="5893" max="5893" width="5.08984375" style="554" customWidth="1"/>
    <col min="5894" max="5894" width="5.6328125" style="554" customWidth="1"/>
    <col min="5895" max="5895" width="6.08984375" style="554" customWidth="1"/>
    <col min="5896" max="5896" width="5.08984375" style="554" customWidth="1"/>
    <col min="5897" max="5897" width="5.6328125" style="554" customWidth="1"/>
    <col min="5898" max="5898" width="6.6328125" style="554" customWidth="1"/>
    <col min="5899" max="5899" width="5.08984375" style="554" customWidth="1"/>
    <col min="5900" max="5900" width="5.6328125" style="554" customWidth="1"/>
    <col min="5901" max="5901" width="6.08984375" style="554" customWidth="1"/>
    <col min="5902" max="5903" width="5.6328125" style="554" customWidth="1"/>
    <col min="5904" max="5905" width="7.08984375" style="554" customWidth="1"/>
    <col min="5906" max="5906" width="6.6328125" style="554" customWidth="1"/>
    <col min="5907" max="5907" width="13.36328125" style="554" customWidth="1"/>
    <col min="5908" max="6144" width="8.6328125" style="554"/>
    <col min="6145" max="6145" width="4.08984375" style="554" customWidth="1"/>
    <col min="6146" max="6146" width="6.08984375" style="554" customWidth="1"/>
    <col min="6147" max="6147" width="0.90625" style="554" customWidth="1"/>
    <col min="6148" max="6148" width="6.6328125" style="554" customWidth="1"/>
    <col min="6149" max="6149" width="5.08984375" style="554" customWidth="1"/>
    <col min="6150" max="6150" width="5.6328125" style="554" customWidth="1"/>
    <col min="6151" max="6151" width="6.08984375" style="554" customWidth="1"/>
    <col min="6152" max="6152" width="5.08984375" style="554" customWidth="1"/>
    <col min="6153" max="6153" width="5.6328125" style="554" customWidth="1"/>
    <col min="6154" max="6154" width="6.6328125" style="554" customWidth="1"/>
    <col min="6155" max="6155" width="5.08984375" style="554" customWidth="1"/>
    <col min="6156" max="6156" width="5.6328125" style="554" customWidth="1"/>
    <col min="6157" max="6157" width="6.08984375" style="554" customWidth="1"/>
    <col min="6158" max="6159" width="5.6328125" style="554" customWidth="1"/>
    <col min="6160" max="6161" width="7.08984375" style="554" customWidth="1"/>
    <col min="6162" max="6162" width="6.6328125" style="554" customWidth="1"/>
    <col min="6163" max="6163" width="13.36328125" style="554" customWidth="1"/>
    <col min="6164" max="6400" width="8.6328125" style="554"/>
    <col min="6401" max="6401" width="4.08984375" style="554" customWidth="1"/>
    <col min="6402" max="6402" width="6.08984375" style="554" customWidth="1"/>
    <col min="6403" max="6403" width="0.90625" style="554" customWidth="1"/>
    <col min="6404" max="6404" width="6.6328125" style="554" customWidth="1"/>
    <col min="6405" max="6405" width="5.08984375" style="554" customWidth="1"/>
    <col min="6406" max="6406" width="5.6328125" style="554" customWidth="1"/>
    <col min="6407" max="6407" width="6.08984375" style="554" customWidth="1"/>
    <col min="6408" max="6408" width="5.08984375" style="554" customWidth="1"/>
    <col min="6409" max="6409" width="5.6328125" style="554" customWidth="1"/>
    <col min="6410" max="6410" width="6.6328125" style="554" customWidth="1"/>
    <col min="6411" max="6411" width="5.08984375" style="554" customWidth="1"/>
    <col min="6412" max="6412" width="5.6328125" style="554" customWidth="1"/>
    <col min="6413" max="6413" width="6.08984375" style="554" customWidth="1"/>
    <col min="6414" max="6415" width="5.6328125" style="554" customWidth="1"/>
    <col min="6416" max="6417" width="7.08984375" style="554" customWidth="1"/>
    <col min="6418" max="6418" width="6.6328125" style="554" customWidth="1"/>
    <col min="6419" max="6419" width="13.36328125" style="554" customWidth="1"/>
    <col min="6420" max="6656" width="8.6328125" style="554"/>
    <col min="6657" max="6657" width="4.08984375" style="554" customWidth="1"/>
    <col min="6658" max="6658" width="6.08984375" style="554" customWidth="1"/>
    <col min="6659" max="6659" width="0.90625" style="554" customWidth="1"/>
    <col min="6660" max="6660" width="6.6328125" style="554" customWidth="1"/>
    <col min="6661" max="6661" width="5.08984375" style="554" customWidth="1"/>
    <col min="6662" max="6662" width="5.6328125" style="554" customWidth="1"/>
    <col min="6663" max="6663" width="6.08984375" style="554" customWidth="1"/>
    <col min="6664" max="6664" width="5.08984375" style="554" customWidth="1"/>
    <col min="6665" max="6665" width="5.6328125" style="554" customWidth="1"/>
    <col min="6666" max="6666" width="6.6328125" style="554" customWidth="1"/>
    <col min="6667" max="6667" width="5.08984375" style="554" customWidth="1"/>
    <col min="6668" max="6668" width="5.6328125" style="554" customWidth="1"/>
    <col min="6669" max="6669" width="6.08984375" style="554" customWidth="1"/>
    <col min="6670" max="6671" width="5.6328125" style="554" customWidth="1"/>
    <col min="6672" max="6673" width="7.08984375" style="554" customWidth="1"/>
    <col min="6674" max="6674" width="6.6328125" style="554" customWidth="1"/>
    <col min="6675" max="6675" width="13.36328125" style="554" customWidth="1"/>
    <col min="6676" max="6912" width="8.6328125" style="554"/>
    <col min="6913" max="6913" width="4.08984375" style="554" customWidth="1"/>
    <col min="6914" max="6914" width="6.08984375" style="554" customWidth="1"/>
    <col min="6915" max="6915" width="0.90625" style="554" customWidth="1"/>
    <col min="6916" max="6916" width="6.6328125" style="554" customWidth="1"/>
    <col min="6917" max="6917" width="5.08984375" style="554" customWidth="1"/>
    <col min="6918" max="6918" width="5.6328125" style="554" customWidth="1"/>
    <col min="6919" max="6919" width="6.08984375" style="554" customWidth="1"/>
    <col min="6920" max="6920" width="5.08984375" style="554" customWidth="1"/>
    <col min="6921" max="6921" width="5.6328125" style="554" customWidth="1"/>
    <col min="6922" max="6922" width="6.6328125" style="554" customWidth="1"/>
    <col min="6923" max="6923" width="5.08984375" style="554" customWidth="1"/>
    <col min="6924" max="6924" width="5.6328125" style="554" customWidth="1"/>
    <col min="6925" max="6925" width="6.08984375" style="554" customWidth="1"/>
    <col min="6926" max="6927" width="5.6328125" style="554" customWidth="1"/>
    <col min="6928" max="6929" width="7.08984375" style="554" customWidth="1"/>
    <col min="6930" max="6930" width="6.6328125" style="554" customWidth="1"/>
    <col min="6931" max="6931" width="13.36328125" style="554" customWidth="1"/>
    <col min="6932" max="7168" width="8.6328125" style="554"/>
    <col min="7169" max="7169" width="4.08984375" style="554" customWidth="1"/>
    <col min="7170" max="7170" width="6.08984375" style="554" customWidth="1"/>
    <col min="7171" max="7171" width="0.90625" style="554" customWidth="1"/>
    <col min="7172" max="7172" width="6.6328125" style="554" customWidth="1"/>
    <col min="7173" max="7173" width="5.08984375" style="554" customWidth="1"/>
    <col min="7174" max="7174" width="5.6328125" style="554" customWidth="1"/>
    <col min="7175" max="7175" width="6.08984375" style="554" customWidth="1"/>
    <col min="7176" max="7176" width="5.08984375" style="554" customWidth="1"/>
    <col min="7177" max="7177" width="5.6328125" style="554" customWidth="1"/>
    <col min="7178" max="7178" width="6.6328125" style="554" customWidth="1"/>
    <col min="7179" max="7179" width="5.08984375" style="554" customWidth="1"/>
    <col min="7180" max="7180" width="5.6328125" style="554" customWidth="1"/>
    <col min="7181" max="7181" width="6.08984375" style="554" customWidth="1"/>
    <col min="7182" max="7183" width="5.6328125" style="554" customWidth="1"/>
    <col min="7184" max="7185" width="7.08984375" style="554" customWidth="1"/>
    <col min="7186" max="7186" width="6.6328125" style="554" customWidth="1"/>
    <col min="7187" max="7187" width="13.36328125" style="554" customWidth="1"/>
    <col min="7188" max="7424" width="8.6328125" style="554"/>
    <col min="7425" max="7425" width="4.08984375" style="554" customWidth="1"/>
    <col min="7426" max="7426" width="6.08984375" style="554" customWidth="1"/>
    <col min="7427" max="7427" width="0.90625" style="554" customWidth="1"/>
    <col min="7428" max="7428" width="6.6328125" style="554" customWidth="1"/>
    <col min="7429" max="7429" width="5.08984375" style="554" customWidth="1"/>
    <col min="7430" max="7430" width="5.6328125" style="554" customWidth="1"/>
    <col min="7431" max="7431" width="6.08984375" style="554" customWidth="1"/>
    <col min="7432" max="7432" width="5.08984375" style="554" customWidth="1"/>
    <col min="7433" max="7433" width="5.6328125" style="554" customWidth="1"/>
    <col min="7434" max="7434" width="6.6328125" style="554" customWidth="1"/>
    <col min="7435" max="7435" width="5.08984375" style="554" customWidth="1"/>
    <col min="7436" max="7436" width="5.6328125" style="554" customWidth="1"/>
    <col min="7437" max="7437" width="6.08984375" style="554" customWidth="1"/>
    <col min="7438" max="7439" width="5.6328125" style="554" customWidth="1"/>
    <col min="7440" max="7441" width="7.08984375" style="554" customWidth="1"/>
    <col min="7442" max="7442" width="6.6328125" style="554" customWidth="1"/>
    <col min="7443" max="7443" width="13.36328125" style="554" customWidth="1"/>
    <col min="7444" max="7680" width="8.6328125" style="554"/>
    <col min="7681" max="7681" width="4.08984375" style="554" customWidth="1"/>
    <col min="7682" max="7682" width="6.08984375" style="554" customWidth="1"/>
    <col min="7683" max="7683" width="0.90625" style="554" customWidth="1"/>
    <col min="7684" max="7684" width="6.6328125" style="554" customWidth="1"/>
    <col min="7685" max="7685" width="5.08984375" style="554" customWidth="1"/>
    <col min="7686" max="7686" width="5.6328125" style="554" customWidth="1"/>
    <col min="7687" max="7687" width="6.08984375" style="554" customWidth="1"/>
    <col min="7688" max="7688" width="5.08984375" style="554" customWidth="1"/>
    <col min="7689" max="7689" width="5.6328125" style="554" customWidth="1"/>
    <col min="7690" max="7690" width="6.6328125" style="554" customWidth="1"/>
    <col min="7691" max="7691" width="5.08984375" style="554" customWidth="1"/>
    <col min="7692" max="7692" width="5.6328125" style="554" customWidth="1"/>
    <col min="7693" max="7693" width="6.08984375" style="554" customWidth="1"/>
    <col min="7694" max="7695" width="5.6328125" style="554" customWidth="1"/>
    <col min="7696" max="7697" width="7.08984375" style="554" customWidth="1"/>
    <col min="7698" max="7698" width="6.6328125" style="554" customWidth="1"/>
    <col min="7699" max="7699" width="13.36328125" style="554" customWidth="1"/>
    <col min="7700" max="7936" width="8.6328125" style="554"/>
    <col min="7937" max="7937" width="4.08984375" style="554" customWidth="1"/>
    <col min="7938" max="7938" width="6.08984375" style="554" customWidth="1"/>
    <col min="7939" max="7939" width="0.90625" style="554" customWidth="1"/>
    <col min="7940" max="7940" width="6.6328125" style="554" customWidth="1"/>
    <col min="7941" max="7941" width="5.08984375" style="554" customWidth="1"/>
    <col min="7942" max="7942" width="5.6328125" style="554" customWidth="1"/>
    <col min="7943" max="7943" width="6.08984375" style="554" customWidth="1"/>
    <col min="7944" max="7944" width="5.08984375" style="554" customWidth="1"/>
    <col min="7945" max="7945" width="5.6328125" style="554" customWidth="1"/>
    <col min="7946" max="7946" width="6.6328125" style="554" customWidth="1"/>
    <col min="7947" max="7947" width="5.08984375" style="554" customWidth="1"/>
    <col min="7948" max="7948" width="5.6328125" style="554" customWidth="1"/>
    <col min="7949" max="7949" width="6.08984375" style="554" customWidth="1"/>
    <col min="7950" max="7951" width="5.6328125" style="554" customWidth="1"/>
    <col min="7952" max="7953" width="7.08984375" style="554" customWidth="1"/>
    <col min="7954" max="7954" width="6.6328125" style="554" customWidth="1"/>
    <col min="7955" max="7955" width="13.36328125" style="554" customWidth="1"/>
    <col min="7956" max="8192" width="8.6328125" style="554"/>
    <col min="8193" max="8193" width="4.08984375" style="554" customWidth="1"/>
    <col min="8194" max="8194" width="6.08984375" style="554" customWidth="1"/>
    <col min="8195" max="8195" width="0.90625" style="554" customWidth="1"/>
    <col min="8196" max="8196" width="6.6328125" style="554" customWidth="1"/>
    <col min="8197" max="8197" width="5.08984375" style="554" customWidth="1"/>
    <col min="8198" max="8198" width="5.6328125" style="554" customWidth="1"/>
    <col min="8199" max="8199" width="6.08984375" style="554" customWidth="1"/>
    <col min="8200" max="8200" width="5.08984375" style="554" customWidth="1"/>
    <col min="8201" max="8201" width="5.6328125" style="554" customWidth="1"/>
    <col min="8202" max="8202" width="6.6328125" style="554" customWidth="1"/>
    <col min="8203" max="8203" width="5.08984375" style="554" customWidth="1"/>
    <col min="8204" max="8204" width="5.6328125" style="554" customWidth="1"/>
    <col min="8205" max="8205" width="6.08984375" style="554" customWidth="1"/>
    <col min="8206" max="8207" width="5.6328125" style="554" customWidth="1"/>
    <col min="8208" max="8209" width="7.08984375" style="554" customWidth="1"/>
    <col min="8210" max="8210" width="6.6328125" style="554" customWidth="1"/>
    <col min="8211" max="8211" width="13.36328125" style="554" customWidth="1"/>
    <col min="8212" max="8448" width="8.6328125" style="554"/>
    <col min="8449" max="8449" width="4.08984375" style="554" customWidth="1"/>
    <col min="8450" max="8450" width="6.08984375" style="554" customWidth="1"/>
    <col min="8451" max="8451" width="0.90625" style="554" customWidth="1"/>
    <col min="8452" max="8452" width="6.6328125" style="554" customWidth="1"/>
    <col min="8453" max="8453" width="5.08984375" style="554" customWidth="1"/>
    <col min="8454" max="8454" width="5.6328125" style="554" customWidth="1"/>
    <col min="8455" max="8455" width="6.08984375" style="554" customWidth="1"/>
    <col min="8456" max="8456" width="5.08984375" style="554" customWidth="1"/>
    <col min="8457" max="8457" width="5.6328125" style="554" customWidth="1"/>
    <col min="8458" max="8458" width="6.6328125" style="554" customWidth="1"/>
    <col min="8459" max="8459" width="5.08984375" style="554" customWidth="1"/>
    <col min="8460" max="8460" width="5.6328125" style="554" customWidth="1"/>
    <col min="8461" max="8461" width="6.08984375" style="554" customWidth="1"/>
    <col min="8462" max="8463" width="5.6328125" style="554" customWidth="1"/>
    <col min="8464" max="8465" width="7.08984375" style="554" customWidth="1"/>
    <col min="8466" max="8466" width="6.6328125" style="554" customWidth="1"/>
    <col min="8467" max="8467" width="13.36328125" style="554" customWidth="1"/>
    <col min="8468" max="8704" width="8.6328125" style="554"/>
    <col min="8705" max="8705" width="4.08984375" style="554" customWidth="1"/>
    <col min="8706" max="8706" width="6.08984375" style="554" customWidth="1"/>
    <col min="8707" max="8707" width="0.90625" style="554" customWidth="1"/>
    <col min="8708" max="8708" width="6.6328125" style="554" customWidth="1"/>
    <col min="8709" max="8709" width="5.08984375" style="554" customWidth="1"/>
    <col min="8710" max="8710" width="5.6328125" style="554" customWidth="1"/>
    <col min="8711" max="8711" width="6.08984375" style="554" customWidth="1"/>
    <col min="8712" max="8712" width="5.08984375" style="554" customWidth="1"/>
    <col min="8713" max="8713" width="5.6328125" style="554" customWidth="1"/>
    <col min="8714" max="8714" width="6.6328125" style="554" customWidth="1"/>
    <col min="8715" max="8715" width="5.08984375" style="554" customWidth="1"/>
    <col min="8716" max="8716" width="5.6328125" style="554" customWidth="1"/>
    <col min="8717" max="8717" width="6.08984375" style="554" customWidth="1"/>
    <col min="8718" max="8719" width="5.6328125" style="554" customWidth="1"/>
    <col min="8720" max="8721" width="7.08984375" style="554" customWidth="1"/>
    <col min="8722" max="8722" width="6.6328125" style="554" customWidth="1"/>
    <col min="8723" max="8723" width="13.36328125" style="554" customWidth="1"/>
    <col min="8724" max="8960" width="8.6328125" style="554"/>
    <col min="8961" max="8961" width="4.08984375" style="554" customWidth="1"/>
    <col min="8962" max="8962" width="6.08984375" style="554" customWidth="1"/>
    <col min="8963" max="8963" width="0.90625" style="554" customWidth="1"/>
    <col min="8964" max="8964" width="6.6328125" style="554" customWidth="1"/>
    <col min="8965" max="8965" width="5.08984375" style="554" customWidth="1"/>
    <col min="8966" max="8966" width="5.6328125" style="554" customWidth="1"/>
    <col min="8967" max="8967" width="6.08984375" style="554" customWidth="1"/>
    <col min="8968" max="8968" width="5.08984375" style="554" customWidth="1"/>
    <col min="8969" max="8969" width="5.6328125" style="554" customWidth="1"/>
    <col min="8970" max="8970" width="6.6328125" style="554" customWidth="1"/>
    <col min="8971" max="8971" width="5.08984375" style="554" customWidth="1"/>
    <col min="8972" max="8972" width="5.6328125" style="554" customWidth="1"/>
    <col min="8973" max="8973" width="6.08984375" style="554" customWidth="1"/>
    <col min="8974" max="8975" width="5.6328125" style="554" customWidth="1"/>
    <col min="8976" max="8977" width="7.08984375" style="554" customWidth="1"/>
    <col min="8978" max="8978" width="6.6328125" style="554" customWidth="1"/>
    <col min="8979" max="8979" width="13.36328125" style="554" customWidth="1"/>
    <col min="8980" max="9216" width="8.6328125" style="554"/>
    <col min="9217" max="9217" width="4.08984375" style="554" customWidth="1"/>
    <col min="9218" max="9218" width="6.08984375" style="554" customWidth="1"/>
    <col min="9219" max="9219" width="0.90625" style="554" customWidth="1"/>
    <col min="9220" max="9220" width="6.6328125" style="554" customWidth="1"/>
    <col min="9221" max="9221" width="5.08984375" style="554" customWidth="1"/>
    <col min="9222" max="9222" width="5.6328125" style="554" customWidth="1"/>
    <col min="9223" max="9223" width="6.08984375" style="554" customWidth="1"/>
    <col min="9224" max="9224" width="5.08984375" style="554" customWidth="1"/>
    <col min="9225" max="9225" width="5.6328125" style="554" customWidth="1"/>
    <col min="9226" max="9226" width="6.6328125" style="554" customWidth="1"/>
    <col min="9227" max="9227" width="5.08984375" style="554" customWidth="1"/>
    <col min="9228" max="9228" width="5.6328125" style="554" customWidth="1"/>
    <col min="9229" max="9229" width="6.08984375" style="554" customWidth="1"/>
    <col min="9230" max="9231" width="5.6328125" style="554" customWidth="1"/>
    <col min="9232" max="9233" width="7.08984375" style="554" customWidth="1"/>
    <col min="9234" max="9234" width="6.6328125" style="554" customWidth="1"/>
    <col min="9235" max="9235" width="13.36328125" style="554" customWidth="1"/>
    <col min="9236" max="9472" width="8.6328125" style="554"/>
    <col min="9473" max="9473" width="4.08984375" style="554" customWidth="1"/>
    <col min="9474" max="9474" width="6.08984375" style="554" customWidth="1"/>
    <col min="9475" max="9475" width="0.90625" style="554" customWidth="1"/>
    <col min="9476" max="9476" width="6.6328125" style="554" customWidth="1"/>
    <col min="9477" max="9477" width="5.08984375" style="554" customWidth="1"/>
    <col min="9478" max="9478" width="5.6328125" style="554" customWidth="1"/>
    <col min="9479" max="9479" width="6.08984375" style="554" customWidth="1"/>
    <col min="9480" max="9480" width="5.08984375" style="554" customWidth="1"/>
    <col min="9481" max="9481" width="5.6328125" style="554" customWidth="1"/>
    <col min="9482" max="9482" width="6.6328125" style="554" customWidth="1"/>
    <col min="9483" max="9483" width="5.08984375" style="554" customWidth="1"/>
    <col min="9484" max="9484" width="5.6328125" style="554" customWidth="1"/>
    <col min="9485" max="9485" width="6.08984375" style="554" customWidth="1"/>
    <col min="9486" max="9487" width="5.6328125" style="554" customWidth="1"/>
    <col min="9488" max="9489" width="7.08984375" style="554" customWidth="1"/>
    <col min="9490" max="9490" width="6.6328125" style="554" customWidth="1"/>
    <col min="9491" max="9491" width="13.36328125" style="554" customWidth="1"/>
    <col min="9492" max="9728" width="8.6328125" style="554"/>
    <col min="9729" max="9729" width="4.08984375" style="554" customWidth="1"/>
    <col min="9730" max="9730" width="6.08984375" style="554" customWidth="1"/>
    <col min="9731" max="9731" width="0.90625" style="554" customWidth="1"/>
    <col min="9732" max="9732" width="6.6328125" style="554" customWidth="1"/>
    <col min="9733" max="9733" width="5.08984375" style="554" customWidth="1"/>
    <col min="9734" max="9734" width="5.6328125" style="554" customWidth="1"/>
    <col min="9735" max="9735" width="6.08984375" style="554" customWidth="1"/>
    <col min="9736" max="9736" width="5.08984375" style="554" customWidth="1"/>
    <col min="9737" max="9737" width="5.6328125" style="554" customWidth="1"/>
    <col min="9738" max="9738" width="6.6328125" style="554" customWidth="1"/>
    <col min="9739" max="9739" width="5.08984375" style="554" customWidth="1"/>
    <col min="9740" max="9740" width="5.6328125" style="554" customWidth="1"/>
    <col min="9741" max="9741" width="6.08984375" style="554" customWidth="1"/>
    <col min="9742" max="9743" width="5.6328125" style="554" customWidth="1"/>
    <col min="9744" max="9745" width="7.08984375" style="554" customWidth="1"/>
    <col min="9746" max="9746" width="6.6328125" style="554" customWidth="1"/>
    <col min="9747" max="9747" width="13.36328125" style="554" customWidth="1"/>
    <col min="9748" max="9984" width="8.6328125" style="554"/>
    <col min="9985" max="9985" width="4.08984375" style="554" customWidth="1"/>
    <col min="9986" max="9986" width="6.08984375" style="554" customWidth="1"/>
    <col min="9987" max="9987" width="0.90625" style="554" customWidth="1"/>
    <col min="9988" max="9988" width="6.6328125" style="554" customWidth="1"/>
    <col min="9989" max="9989" width="5.08984375" style="554" customWidth="1"/>
    <col min="9990" max="9990" width="5.6328125" style="554" customWidth="1"/>
    <col min="9991" max="9991" width="6.08984375" style="554" customWidth="1"/>
    <col min="9992" max="9992" width="5.08984375" style="554" customWidth="1"/>
    <col min="9993" max="9993" width="5.6328125" style="554" customWidth="1"/>
    <col min="9994" max="9994" width="6.6328125" style="554" customWidth="1"/>
    <col min="9995" max="9995" width="5.08984375" style="554" customWidth="1"/>
    <col min="9996" max="9996" width="5.6328125" style="554" customWidth="1"/>
    <col min="9997" max="9997" width="6.08984375" style="554" customWidth="1"/>
    <col min="9998" max="9999" width="5.6328125" style="554" customWidth="1"/>
    <col min="10000" max="10001" width="7.08984375" style="554" customWidth="1"/>
    <col min="10002" max="10002" width="6.6328125" style="554" customWidth="1"/>
    <col min="10003" max="10003" width="13.36328125" style="554" customWidth="1"/>
    <col min="10004" max="10240" width="8.6328125" style="554"/>
    <col min="10241" max="10241" width="4.08984375" style="554" customWidth="1"/>
    <col min="10242" max="10242" width="6.08984375" style="554" customWidth="1"/>
    <col min="10243" max="10243" width="0.90625" style="554" customWidth="1"/>
    <col min="10244" max="10244" width="6.6328125" style="554" customWidth="1"/>
    <col min="10245" max="10245" width="5.08984375" style="554" customWidth="1"/>
    <col min="10246" max="10246" width="5.6328125" style="554" customWidth="1"/>
    <col min="10247" max="10247" width="6.08984375" style="554" customWidth="1"/>
    <col min="10248" max="10248" width="5.08984375" style="554" customWidth="1"/>
    <col min="10249" max="10249" width="5.6328125" style="554" customWidth="1"/>
    <col min="10250" max="10250" width="6.6328125" style="554" customWidth="1"/>
    <col min="10251" max="10251" width="5.08984375" style="554" customWidth="1"/>
    <col min="10252" max="10252" width="5.6328125" style="554" customWidth="1"/>
    <col min="10253" max="10253" width="6.08984375" style="554" customWidth="1"/>
    <col min="10254" max="10255" width="5.6328125" style="554" customWidth="1"/>
    <col min="10256" max="10257" width="7.08984375" style="554" customWidth="1"/>
    <col min="10258" max="10258" width="6.6328125" style="554" customWidth="1"/>
    <col min="10259" max="10259" width="13.36328125" style="554" customWidth="1"/>
    <col min="10260" max="10496" width="8.6328125" style="554"/>
    <col min="10497" max="10497" width="4.08984375" style="554" customWidth="1"/>
    <col min="10498" max="10498" width="6.08984375" style="554" customWidth="1"/>
    <col min="10499" max="10499" width="0.90625" style="554" customWidth="1"/>
    <col min="10500" max="10500" width="6.6328125" style="554" customWidth="1"/>
    <col min="10501" max="10501" width="5.08984375" style="554" customWidth="1"/>
    <col min="10502" max="10502" width="5.6328125" style="554" customWidth="1"/>
    <col min="10503" max="10503" width="6.08984375" style="554" customWidth="1"/>
    <col min="10504" max="10504" width="5.08984375" style="554" customWidth="1"/>
    <col min="10505" max="10505" width="5.6328125" style="554" customWidth="1"/>
    <col min="10506" max="10506" width="6.6328125" style="554" customWidth="1"/>
    <col min="10507" max="10507" width="5.08984375" style="554" customWidth="1"/>
    <col min="10508" max="10508" width="5.6328125" style="554" customWidth="1"/>
    <col min="10509" max="10509" width="6.08984375" style="554" customWidth="1"/>
    <col min="10510" max="10511" width="5.6328125" style="554" customWidth="1"/>
    <col min="10512" max="10513" width="7.08984375" style="554" customWidth="1"/>
    <col min="10514" max="10514" width="6.6328125" style="554" customWidth="1"/>
    <col min="10515" max="10515" width="13.36328125" style="554" customWidth="1"/>
    <col min="10516" max="10752" width="8.6328125" style="554"/>
    <col min="10753" max="10753" width="4.08984375" style="554" customWidth="1"/>
    <col min="10754" max="10754" width="6.08984375" style="554" customWidth="1"/>
    <col min="10755" max="10755" width="0.90625" style="554" customWidth="1"/>
    <col min="10756" max="10756" width="6.6328125" style="554" customWidth="1"/>
    <col min="10757" max="10757" width="5.08984375" style="554" customWidth="1"/>
    <col min="10758" max="10758" width="5.6328125" style="554" customWidth="1"/>
    <col min="10759" max="10759" width="6.08984375" style="554" customWidth="1"/>
    <col min="10760" max="10760" width="5.08984375" style="554" customWidth="1"/>
    <col min="10761" max="10761" width="5.6328125" style="554" customWidth="1"/>
    <col min="10762" max="10762" width="6.6328125" style="554" customWidth="1"/>
    <col min="10763" max="10763" width="5.08984375" style="554" customWidth="1"/>
    <col min="10764" max="10764" width="5.6328125" style="554" customWidth="1"/>
    <col min="10765" max="10765" width="6.08984375" style="554" customWidth="1"/>
    <col min="10766" max="10767" width="5.6328125" style="554" customWidth="1"/>
    <col min="10768" max="10769" width="7.08984375" style="554" customWidth="1"/>
    <col min="10770" max="10770" width="6.6328125" style="554" customWidth="1"/>
    <col min="10771" max="10771" width="13.36328125" style="554" customWidth="1"/>
    <col min="10772" max="11008" width="8.6328125" style="554"/>
    <col min="11009" max="11009" width="4.08984375" style="554" customWidth="1"/>
    <col min="11010" max="11010" width="6.08984375" style="554" customWidth="1"/>
    <col min="11011" max="11011" width="0.90625" style="554" customWidth="1"/>
    <col min="11012" max="11012" width="6.6328125" style="554" customWidth="1"/>
    <col min="11013" max="11013" width="5.08984375" style="554" customWidth="1"/>
    <col min="11014" max="11014" width="5.6328125" style="554" customWidth="1"/>
    <col min="11015" max="11015" width="6.08984375" style="554" customWidth="1"/>
    <col min="11016" max="11016" width="5.08984375" style="554" customWidth="1"/>
    <col min="11017" max="11017" width="5.6328125" style="554" customWidth="1"/>
    <col min="11018" max="11018" width="6.6328125" style="554" customWidth="1"/>
    <col min="11019" max="11019" width="5.08984375" style="554" customWidth="1"/>
    <col min="11020" max="11020" width="5.6328125" style="554" customWidth="1"/>
    <col min="11021" max="11021" width="6.08984375" style="554" customWidth="1"/>
    <col min="11022" max="11023" width="5.6328125" style="554" customWidth="1"/>
    <col min="11024" max="11025" width="7.08984375" style="554" customWidth="1"/>
    <col min="11026" max="11026" width="6.6328125" style="554" customWidth="1"/>
    <col min="11027" max="11027" width="13.36328125" style="554" customWidth="1"/>
    <col min="11028" max="11264" width="8.6328125" style="554"/>
    <col min="11265" max="11265" width="4.08984375" style="554" customWidth="1"/>
    <col min="11266" max="11266" width="6.08984375" style="554" customWidth="1"/>
    <col min="11267" max="11267" width="0.90625" style="554" customWidth="1"/>
    <col min="11268" max="11268" width="6.6328125" style="554" customWidth="1"/>
    <col min="11269" max="11269" width="5.08984375" style="554" customWidth="1"/>
    <col min="11270" max="11270" width="5.6328125" style="554" customWidth="1"/>
    <col min="11271" max="11271" width="6.08984375" style="554" customWidth="1"/>
    <col min="11272" max="11272" width="5.08984375" style="554" customWidth="1"/>
    <col min="11273" max="11273" width="5.6328125" style="554" customWidth="1"/>
    <col min="11274" max="11274" width="6.6328125" style="554" customWidth="1"/>
    <col min="11275" max="11275" width="5.08984375" style="554" customWidth="1"/>
    <col min="11276" max="11276" width="5.6328125" style="554" customWidth="1"/>
    <col min="11277" max="11277" width="6.08984375" style="554" customWidth="1"/>
    <col min="11278" max="11279" width="5.6328125" style="554" customWidth="1"/>
    <col min="11280" max="11281" width="7.08984375" style="554" customWidth="1"/>
    <col min="11282" max="11282" width="6.6328125" style="554" customWidth="1"/>
    <col min="11283" max="11283" width="13.36328125" style="554" customWidth="1"/>
    <col min="11284" max="11520" width="8.6328125" style="554"/>
    <col min="11521" max="11521" width="4.08984375" style="554" customWidth="1"/>
    <col min="11522" max="11522" width="6.08984375" style="554" customWidth="1"/>
    <col min="11523" max="11523" width="0.90625" style="554" customWidth="1"/>
    <col min="11524" max="11524" width="6.6328125" style="554" customWidth="1"/>
    <col min="11525" max="11525" width="5.08984375" style="554" customWidth="1"/>
    <col min="11526" max="11526" width="5.6328125" style="554" customWidth="1"/>
    <col min="11527" max="11527" width="6.08984375" style="554" customWidth="1"/>
    <col min="11528" max="11528" width="5.08984375" style="554" customWidth="1"/>
    <col min="11529" max="11529" width="5.6328125" style="554" customWidth="1"/>
    <col min="11530" max="11530" width="6.6328125" style="554" customWidth="1"/>
    <col min="11531" max="11531" width="5.08984375" style="554" customWidth="1"/>
    <col min="11532" max="11532" width="5.6328125" style="554" customWidth="1"/>
    <col min="11533" max="11533" width="6.08984375" style="554" customWidth="1"/>
    <col min="11534" max="11535" width="5.6328125" style="554" customWidth="1"/>
    <col min="11536" max="11537" width="7.08984375" style="554" customWidth="1"/>
    <col min="11538" max="11538" width="6.6328125" style="554" customWidth="1"/>
    <col min="11539" max="11539" width="13.36328125" style="554" customWidth="1"/>
    <col min="11540" max="11776" width="8.6328125" style="554"/>
    <col min="11777" max="11777" width="4.08984375" style="554" customWidth="1"/>
    <col min="11778" max="11778" width="6.08984375" style="554" customWidth="1"/>
    <col min="11779" max="11779" width="0.90625" style="554" customWidth="1"/>
    <col min="11780" max="11780" width="6.6328125" style="554" customWidth="1"/>
    <col min="11781" max="11781" width="5.08984375" style="554" customWidth="1"/>
    <col min="11782" max="11782" width="5.6328125" style="554" customWidth="1"/>
    <col min="11783" max="11783" width="6.08984375" style="554" customWidth="1"/>
    <col min="11784" max="11784" width="5.08984375" style="554" customWidth="1"/>
    <col min="11785" max="11785" width="5.6328125" style="554" customWidth="1"/>
    <col min="11786" max="11786" width="6.6328125" style="554" customWidth="1"/>
    <col min="11787" max="11787" width="5.08984375" style="554" customWidth="1"/>
    <col min="11788" max="11788" width="5.6328125" style="554" customWidth="1"/>
    <col min="11789" max="11789" width="6.08984375" style="554" customWidth="1"/>
    <col min="11790" max="11791" width="5.6328125" style="554" customWidth="1"/>
    <col min="11792" max="11793" width="7.08984375" style="554" customWidth="1"/>
    <col min="11794" max="11794" width="6.6328125" style="554" customWidth="1"/>
    <col min="11795" max="11795" width="13.36328125" style="554" customWidth="1"/>
    <col min="11796" max="12032" width="8.6328125" style="554"/>
    <col min="12033" max="12033" width="4.08984375" style="554" customWidth="1"/>
    <col min="12034" max="12034" width="6.08984375" style="554" customWidth="1"/>
    <col min="12035" max="12035" width="0.90625" style="554" customWidth="1"/>
    <col min="12036" max="12036" width="6.6328125" style="554" customWidth="1"/>
    <col min="12037" max="12037" width="5.08984375" style="554" customWidth="1"/>
    <col min="12038" max="12038" width="5.6328125" style="554" customWidth="1"/>
    <col min="12039" max="12039" width="6.08984375" style="554" customWidth="1"/>
    <col min="12040" max="12040" width="5.08984375" style="554" customWidth="1"/>
    <col min="12041" max="12041" width="5.6328125" style="554" customWidth="1"/>
    <col min="12042" max="12042" width="6.6328125" style="554" customWidth="1"/>
    <col min="12043" max="12043" width="5.08984375" style="554" customWidth="1"/>
    <col min="12044" max="12044" width="5.6328125" style="554" customWidth="1"/>
    <col min="12045" max="12045" width="6.08984375" style="554" customWidth="1"/>
    <col min="12046" max="12047" width="5.6328125" style="554" customWidth="1"/>
    <col min="12048" max="12049" width="7.08984375" style="554" customWidth="1"/>
    <col min="12050" max="12050" width="6.6328125" style="554" customWidth="1"/>
    <col min="12051" max="12051" width="13.36328125" style="554" customWidth="1"/>
    <col min="12052" max="12288" width="8.6328125" style="554"/>
    <col min="12289" max="12289" width="4.08984375" style="554" customWidth="1"/>
    <col min="12290" max="12290" width="6.08984375" style="554" customWidth="1"/>
    <col min="12291" max="12291" width="0.90625" style="554" customWidth="1"/>
    <col min="12292" max="12292" width="6.6328125" style="554" customWidth="1"/>
    <col min="12293" max="12293" width="5.08984375" style="554" customWidth="1"/>
    <col min="12294" max="12294" width="5.6328125" style="554" customWidth="1"/>
    <col min="12295" max="12295" width="6.08984375" style="554" customWidth="1"/>
    <col min="12296" max="12296" width="5.08984375" style="554" customWidth="1"/>
    <col min="12297" max="12297" width="5.6328125" style="554" customWidth="1"/>
    <col min="12298" max="12298" width="6.6328125" style="554" customWidth="1"/>
    <col min="12299" max="12299" width="5.08984375" style="554" customWidth="1"/>
    <col min="12300" max="12300" width="5.6328125" style="554" customWidth="1"/>
    <col min="12301" max="12301" width="6.08984375" style="554" customWidth="1"/>
    <col min="12302" max="12303" width="5.6328125" style="554" customWidth="1"/>
    <col min="12304" max="12305" width="7.08984375" style="554" customWidth="1"/>
    <col min="12306" max="12306" width="6.6328125" style="554" customWidth="1"/>
    <col min="12307" max="12307" width="13.36328125" style="554" customWidth="1"/>
    <col min="12308" max="12544" width="8.6328125" style="554"/>
    <col min="12545" max="12545" width="4.08984375" style="554" customWidth="1"/>
    <col min="12546" max="12546" width="6.08984375" style="554" customWidth="1"/>
    <col min="12547" max="12547" width="0.90625" style="554" customWidth="1"/>
    <col min="12548" max="12548" width="6.6328125" style="554" customWidth="1"/>
    <col min="12549" max="12549" width="5.08984375" style="554" customWidth="1"/>
    <col min="12550" max="12550" width="5.6328125" style="554" customWidth="1"/>
    <col min="12551" max="12551" width="6.08984375" style="554" customWidth="1"/>
    <col min="12552" max="12552" width="5.08984375" style="554" customWidth="1"/>
    <col min="12553" max="12553" width="5.6328125" style="554" customWidth="1"/>
    <col min="12554" max="12554" width="6.6328125" style="554" customWidth="1"/>
    <col min="12555" max="12555" width="5.08984375" style="554" customWidth="1"/>
    <col min="12556" max="12556" width="5.6328125" style="554" customWidth="1"/>
    <col min="12557" max="12557" width="6.08984375" style="554" customWidth="1"/>
    <col min="12558" max="12559" width="5.6328125" style="554" customWidth="1"/>
    <col min="12560" max="12561" width="7.08984375" style="554" customWidth="1"/>
    <col min="12562" max="12562" width="6.6328125" style="554" customWidth="1"/>
    <col min="12563" max="12563" width="13.36328125" style="554" customWidth="1"/>
    <col min="12564" max="12800" width="8.6328125" style="554"/>
    <col min="12801" max="12801" width="4.08984375" style="554" customWidth="1"/>
    <col min="12802" max="12802" width="6.08984375" style="554" customWidth="1"/>
    <col min="12803" max="12803" width="0.90625" style="554" customWidth="1"/>
    <col min="12804" max="12804" width="6.6328125" style="554" customWidth="1"/>
    <col min="12805" max="12805" width="5.08984375" style="554" customWidth="1"/>
    <col min="12806" max="12806" width="5.6328125" style="554" customWidth="1"/>
    <col min="12807" max="12807" width="6.08984375" style="554" customWidth="1"/>
    <col min="12808" max="12808" width="5.08984375" style="554" customWidth="1"/>
    <col min="12809" max="12809" width="5.6328125" style="554" customWidth="1"/>
    <col min="12810" max="12810" width="6.6328125" style="554" customWidth="1"/>
    <col min="12811" max="12811" width="5.08984375" style="554" customWidth="1"/>
    <col min="12812" max="12812" width="5.6328125" style="554" customWidth="1"/>
    <col min="12813" max="12813" width="6.08984375" style="554" customWidth="1"/>
    <col min="12814" max="12815" width="5.6328125" style="554" customWidth="1"/>
    <col min="12816" max="12817" width="7.08984375" style="554" customWidth="1"/>
    <col min="12818" max="12818" width="6.6328125" style="554" customWidth="1"/>
    <col min="12819" max="12819" width="13.36328125" style="554" customWidth="1"/>
    <col min="12820" max="13056" width="8.6328125" style="554"/>
    <col min="13057" max="13057" width="4.08984375" style="554" customWidth="1"/>
    <col min="13058" max="13058" width="6.08984375" style="554" customWidth="1"/>
    <col min="13059" max="13059" width="0.90625" style="554" customWidth="1"/>
    <col min="13060" max="13060" width="6.6328125" style="554" customWidth="1"/>
    <col min="13061" max="13061" width="5.08984375" style="554" customWidth="1"/>
    <col min="13062" max="13062" width="5.6328125" style="554" customWidth="1"/>
    <col min="13063" max="13063" width="6.08984375" style="554" customWidth="1"/>
    <col min="13064" max="13064" width="5.08984375" style="554" customWidth="1"/>
    <col min="13065" max="13065" width="5.6328125" style="554" customWidth="1"/>
    <col min="13066" max="13066" width="6.6328125" style="554" customWidth="1"/>
    <col min="13067" max="13067" width="5.08984375" style="554" customWidth="1"/>
    <col min="13068" max="13068" width="5.6328125" style="554" customWidth="1"/>
    <col min="13069" max="13069" width="6.08984375" style="554" customWidth="1"/>
    <col min="13070" max="13071" width="5.6328125" style="554" customWidth="1"/>
    <col min="13072" max="13073" width="7.08984375" style="554" customWidth="1"/>
    <col min="13074" max="13074" width="6.6328125" style="554" customWidth="1"/>
    <col min="13075" max="13075" width="13.36328125" style="554" customWidth="1"/>
    <col min="13076" max="13312" width="8.6328125" style="554"/>
    <col min="13313" max="13313" width="4.08984375" style="554" customWidth="1"/>
    <col min="13314" max="13314" width="6.08984375" style="554" customWidth="1"/>
    <col min="13315" max="13315" width="0.90625" style="554" customWidth="1"/>
    <col min="13316" max="13316" width="6.6328125" style="554" customWidth="1"/>
    <col min="13317" max="13317" width="5.08984375" style="554" customWidth="1"/>
    <col min="13318" max="13318" width="5.6328125" style="554" customWidth="1"/>
    <col min="13319" max="13319" width="6.08984375" style="554" customWidth="1"/>
    <col min="13320" max="13320" width="5.08984375" style="554" customWidth="1"/>
    <col min="13321" max="13321" width="5.6328125" style="554" customWidth="1"/>
    <col min="13322" max="13322" width="6.6328125" style="554" customWidth="1"/>
    <col min="13323" max="13323" width="5.08984375" style="554" customWidth="1"/>
    <col min="13324" max="13324" width="5.6328125" style="554" customWidth="1"/>
    <col min="13325" max="13325" width="6.08984375" style="554" customWidth="1"/>
    <col min="13326" max="13327" width="5.6328125" style="554" customWidth="1"/>
    <col min="13328" max="13329" width="7.08984375" style="554" customWidth="1"/>
    <col min="13330" max="13330" width="6.6328125" style="554" customWidth="1"/>
    <col min="13331" max="13331" width="13.36328125" style="554" customWidth="1"/>
    <col min="13332" max="13568" width="8.6328125" style="554"/>
    <col min="13569" max="13569" width="4.08984375" style="554" customWidth="1"/>
    <col min="13570" max="13570" width="6.08984375" style="554" customWidth="1"/>
    <col min="13571" max="13571" width="0.90625" style="554" customWidth="1"/>
    <col min="13572" max="13572" width="6.6328125" style="554" customWidth="1"/>
    <col min="13573" max="13573" width="5.08984375" style="554" customWidth="1"/>
    <col min="13574" max="13574" width="5.6328125" style="554" customWidth="1"/>
    <col min="13575" max="13575" width="6.08984375" style="554" customWidth="1"/>
    <col min="13576" max="13576" width="5.08984375" style="554" customWidth="1"/>
    <col min="13577" max="13577" width="5.6328125" style="554" customWidth="1"/>
    <col min="13578" max="13578" width="6.6328125" style="554" customWidth="1"/>
    <col min="13579" max="13579" width="5.08984375" style="554" customWidth="1"/>
    <col min="13580" max="13580" width="5.6328125" style="554" customWidth="1"/>
    <col min="13581" max="13581" width="6.08984375" style="554" customWidth="1"/>
    <col min="13582" max="13583" width="5.6328125" style="554" customWidth="1"/>
    <col min="13584" max="13585" width="7.08984375" style="554" customWidth="1"/>
    <col min="13586" max="13586" width="6.6328125" style="554" customWidth="1"/>
    <col min="13587" max="13587" width="13.36328125" style="554" customWidth="1"/>
    <col min="13588" max="13824" width="8.6328125" style="554"/>
    <col min="13825" max="13825" width="4.08984375" style="554" customWidth="1"/>
    <col min="13826" max="13826" width="6.08984375" style="554" customWidth="1"/>
    <col min="13827" max="13827" width="0.90625" style="554" customWidth="1"/>
    <col min="13828" max="13828" width="6.6328125" style="554" customWidth="1"/>
    <col min="13829" max="13829" width="5.08984375" style="554" customWidth="1"/>
    <col min="13830" max="13830" width="5.6328125" style="554" customWidth="1"/>
    <col min="13831" max="13831" width="6.08984375" style="554" customWidth="1"/>
    <col min="13832" max="13832" width="5.08984375" style="554" customWidth="1"/>
    <col min="13833" max="13833" width="5.6328125" style="554" customWidth="1"/>
    <col min="13834" max="13834" width="6.6328125" style="554" customWidth="1"/>
    <col min="13835" max="13835" width="5.08984375" style="554" customWidth="1"/>
    <col min="13836" max="13836" width="5.6328125" style="554" customWidth="1"/>
    <col min="13837" max="13837" width="6.08984375" style="554" customWidth="1"/>
    <col min="13838" max="13839" width="5.6328125" style="554" customWidth="1"/>
    <col min="13840" max="13841" width="7.08984375" style="554" customWidth="1"/>
    <col min="13842" max="13842" width="6.6328125" style="554" customWidth="1"/>
    <col min="13843" max="13843" width="13.36328125" style="554" customWidth="1"/>
    <col min="13844" max="14080" width="8.6328125" style="554"/>
    <col min="14081" max="14081" width="4.08984375" style="554" customWidth="1"/>
    <col min="14082" max="14082" width="6.08984375" style="554" customWidth="1"/>
    <col min="14083" max="14083" width="0.90625" style="554" customWidth="1"/>
    <col min="14084" max="14084" width="6.6328125" style="554" customWidth="1"/>
    <col min="14085" max="14085" width="5.08984375" style="554" customWidth="1"/>
    <col min="14086" max="14086" width="5.6328125" style="554" customWidth="1"/>
    <col min="14087" max="14087" width="6.08984375" style="554" customWidth="1"/>
    <col min="14088" max="14088" width="5.08984375" style="554" customWidth="1"/>
    <col min="14089" max="14089" width="5.6328125" style="554" customWidth="1"/>
    <col min="14090" max="14090" width="6.6328125" style="554" customWidth="1"/>
    <col min="14091" max="14091" width="5.08984375" style="554" customWidth="1"/>
    <col min="14092" max="14092" width="5.6328125" style="554" customWidth="1"/>
    <col min="14093" max="14093" width="6.08984375" style="554" customWidth="1"/>
    <col min="14094" max="14095" width="5.6328125" style="554" customWidth="1"/>
    <col min="14096" max="14097" width="7.08984375" style="554" customWidth="1"/>
    <col min="14098" max="14098" width="6.6328125" style="554" customWidth="1"/>
    <col min="14099" max="14099" width="13.36328125" style="554" customWidth="1"/>
    <col min="14100" max="14336" width="8.6328125" style="554"/>
    <col min="14337" max="14337" width="4.08984375" style="554" customWidth="1"/>
    <col min="14338" max="14338" width="6.08984375" style="554" customWidth="1"/>
    <col min="14339" max="14339" width="0.90625" style="554" customWidth="1"/>
    <col min="14340" max="14340" width="6.6328125" style="554" customWidth="1"/>
    <col min="14341" max="14341" width="5.08984375" style="554" customWidth="1"/>
    <col min="14342" max="14342" width="5.6328125" style="554" customWidth="1"/>
    <col min="14343" max="14343" width="6.08984375" style="554" customWidth="1"/>
    <col min="14344" max="14344" width="5.08984375" style="554" customWidth="1"/>
    <col min="14345" max="14345" width="5.6328125" style="554" customWidth="1"/>
    <col min="14346" max="14346" width="6.6328125" style="554" customWidth="1"/>
    <col min="14347" max="14347" width="5.08984375" style="554" customWidth="1"/>
    <col min="14348" max="14348" width="5.6328125" style="554" customWidth="1"/>
    <col min="14349" max="14349" width="6.08984375" style="554" customWidth="1"/>
    <col min="14350" max="14351" width="5.6328125" style="554" customWidth="1"/>
    <col min="14352" max="14353" width="7.08984375" style="554" customWidth="1"/>
    <col min="14354" max="14354" width="6.6328125" style="554" customWidth="1"/>
    <col min="14355" max="14355" width="13.36328125" style="554" customWidth="1"/>
    <col min="14356" max="14592" width="8.6328125" style="554"/>
    <col min="14593" max="14593" width="4.08984375" style="554" customWidth="1"/>
    <col min="14594" max="14594" width="6.08984375" style="554" customWidth="1"/>
    <col min="14595" max="14595" width="0.90625" style="554" customWidth="1"/>
    <col min="14596" max="14596" width="6.6328125" style="554" customWidth="1"/>
    <col min="14597" max="14597" width="5.08984375" style="554" customWidth="1"/>
    <col min="14598" max="14598" width="5.6328125" style="554" customWidth="1"/>
    <col min="14599" max="14599" width="6.08984375" style="554" customWidth="1"/>
    <col min="14600" max="14600" width="5.08984375" style="554" customWidth="1"/>
    <col min="14601" max="14601" width="5.6328125" style="554" customWidth="1"/>
    <col min="14602" max="14602" width="6.6328125" style="554" customWidth="1"/>
    <col min="14603" max="14603" width="5.08984375" style="554" customWidth="1"/>
    <col min="14604" max="14604" width="5.6328125" style="554" customWidth="1"/>
    <col min="14605" max="14605" width="6.08984375" style="554" customWidth="1"/>
    <col min="14606" max="14607" width="5.6328125" style="554" customWidth="1"/>
    <col min="14608" max="14609" width="7.08984375" style="554" customWidth="1"/>
    <col min="14610" max="14610" width="6.6328125" style="554" customWidth="1"/>
    <col min="14611" max="14611" width="13.36328125" style="554" customWidth="1"/>
    <col min="14612" max="14848" width="8.6328125" style="554"/>
    <col min="14849" max="14849" width="4.08984375" style="554" customWidth="1"/>
    <col min="14850" max="14850" width="6.08984375" style="554" customWidth="1"/>
    <col min="14851" max="14851" width="0.90625" style="554" customWidth="1"/>
    <col min="14852" max="14852" width="6.6328125" style="554" customWidth="1"/>
    <col min="14853" max="14853" width="5.08984375" style="554" customWidth="1"/>
    <col min="14854" max="14854" width="5.6328125" style="554" customWidth="1"/>
    <col min="14855" max="14855" width="6.08984375" style="554" customWidth="1"/>
    <col min="14856" max="14856" width="5.08984375" style="554" customWidth="1"/>
    <col min="14857" max="14857" width="5.6328125" style="554" customWidth="1"/>
    <col min="14858" max="14858" width="6.6328125" style="554" customWidth="1"/>
    <col min="14859" max="14859" width="5.08984375" style="554" customWidth="1"/>
    <col min="14860" max="14860" width="5.6328125" style="554" customWidth="1"/>
    <col min="14861" max="14861" width="6.08984375" style="554" customWidth="1"/>
    <col min="14862" max="14863" width="5.6328125" style="554" customWidth="1"/>
    <col min="14864" max="14865" width="7.08984375" style="554" customWidth="1"/>
    <col min="14866" max="14866" width="6.6328125" style="554" customWidth="1"/>
    <col min="14867" max="14867" width="13.36328125" style="554" customWidth="1"/>
    <col min="14868" max="15104" width="8.6328125" style="554"/>
    <col min="15105" max="15105" width="4.08984375" style="554" customWidth="1"/>
    <col min="15106" max="15106" width="6.08984375" style="554" customWidth="1"/>
    <col min="15107" max="15107" width="0.90625" style="554" customWidth="1"/>
    <col min="15108" max="15108" width="6.6328125" style="554" customWidth="1"/>
    <col min="15109" max="15109" width="5.08984375" style="554" customWidth="1"/>
    <col min="15110" max="15110" width="5.6328125" style="554" customWidth="1"/>
    <col min="15111" max="15111" width="6.08984375" style="554" customWidth="1"/>
    <col min="15112" max="15112" width="5.08984375" style="554" customWidth="1"/>
    <col min="15113" max="15113" width="5.6328125" style="554" customWidth="1"/>
    <col min="15114" max="15114" width="6.6328125" style="554" customWidth="1"/>
    <col min="15115" max="15115" width="5.08984375" style="554" customWidth="1"/>
    <col min="15116" max="15116" width="5.6328125" style="554" customWidth="1"/>
    <col min="15117" max="15117" width="6.08984375" style="554" customWidth="1"/>
    <col min="15118" max="15119" width="5.6328125" style="554" customWidth="1"/>
    <col min="15120" max="15121" width="7.08984375" style="554" customWidth="1"/>
    <col min="15122" max="15122" width="6.6328125" style="554" customWidth="1"/>
    <col min="15123" max="15123" width="13.36328125" style="554" customWidth="1"/>
    <col min="15124" max="15360" width="8.6328125" style="554"/>
    <col min="15361" max="15361" width="4.08984375" style="554" customWidth="1"/>
    <col min="15362" max="15362" width="6.08984375" style="554" customWidth="1"/>
    <col min="15363" max="15363" width="0.90625" style="554" customWidth="1"/>
    <col min="15364" max="15364" width="6.6328125" style="554" customWidth="1"/>
    <col min="15365" max="15365" width="5.08984375" style="554" customWidth="1"/>
    <col min="15366" max="15366" width="5.6328125" style="554" customWidth="1"/>
    <col min="15367" max="15367" width="6.08984375" style="554" customWidth="1"/>
    <col min="15368" max="15368" width="5.08984375" style="554" customWidth="1"/>
    <col min="15369" max="15369" width="5.6328125" style="554" customWidth="1"/>
    <col min="15370" max="15370" width="6.6328125" style="554" customWidth="1"/>
    <col min="15371" max="15371" width="5.08984375" style="554" customWidth="1"/>
    <col min="15372" max="15372" width="5.6328125" style="554" customWidth="1"/>
    <col min="15373" max="15373" width="6.08984375" style="554" customWidth="1"/>
    <col min="15374" max="15375" width="5.6328125" style="554" customWidth="1"/>
    <col min="15376" max="15377" width="7.08984375" style="554" customWidth="1"/>
    <col min="15378" max="15378" width="6.6328125" style="554" customWidth="1"/>
    <col min="15379" max="15379" width="13.36328125" style="554" customWidth="1"/>
    <col min="15380" max="15616" width="8.6328125" style="554"/>
    <col min="15617" max="15617" width="4.08984375" style="554" customWidth="1"/>
    <col min="15618" max="15618" width="6.08984375" style="554" customWidth="1"/>
    <col min="15619" max="15619" width="0.90625" style="554" customWidth="1"/>
    <col min="15620" max="15620" width="6.6328125" style="554" customWidth="1"/>
    <col min="15621" max="15621" width="5.08984375" style="554" customWidth="1"/>
    <col min="15622" max="15622" width="5.6328125" style="554" customWidth="1"/>
    <col min="15623" max="15623" width="6.08984375" style="554" customWidth="1"/>
    <col min="15624" max="15624" width="5.08984375" style="554" customWidth="1"/>
    <col min="15625" max="15625" width="5.6328125" style="554" customWidth="1"/>
    <col min="15626" max="15626" width="6.6328125" style="554" customWidth="1"/>
    <col min="15627" max="15627" width="5.08984375" style="554" customWidth="1"/>
    <col min="15628" max="15628" width="5.6328125" style="554" customWidth="1"/>
    <col min="15629" max="15629" width="6.08984375" style="554" customWidth="1"/>
    <col min="15630" max="15631" width="5.6328125" style="554" customWidth="1"/>
    <col min="15632" max="15633" width="7.08984375" style="554" customWidth="1"/>
    <col min="15634" max="15634" width="6.6328125" style="554" customWidth="1"/>
    <col min="15635" max="15635" width="13.36328125" style="554" customWidth="1"/>
    <col min="15636" max="15872" width="8.6328125" style="554"/>
    <col min="15873" max="15873" width="4.08984375" style="554" customWidth="1"/>
    <col min="15874" max="15874" width="6.08984375" style="554" customWidth="1"/>
    <col min="15875" max="15875" width="0.90625" style="554" customWidth="1"/>
    <col min="15876" max="15876" width="6.6328125" style="554" customWidth="1"/>
    <col min="15877" max="15877" width="5.08984375" style="554" customWidth="1"/>
    <col min="15878" max="15878" width="5.6328125" style="554" customWidth="1"/>
    <col min="15879" max="15879" width="6.08984375" style="554" customWidth="1"/>
    <col min="15880" max="15880" width="5.08984375" style="554" customWidth="1"/>
    <col min="15881" max="15881" width="5.6328125" style="554" customWidth="1"/>
    <col min="15882" max="15882" width="6.6328125" style="554" customWidth="1"/>
    <col min="15883" max="15883" width="5.08984375" style="554" customWidth="1"/>
    <col min="15884" max="15884" width="5.6328125" style="554" customWidth="1"/>
    <col min="15885" max="15885" width="6.08984375" style="554" customWidth="1"/>
    <col min="15886" max="15887" width="5.6328125" style="554" customWidth="1"/>
    <col min="15888" max="15889" width="7.08984375" style="554" customWidth="1"/>
    <col min="15890" max="15890" width="6.6328125" style="554" customWidth="1"/>
    <col min="15891" max="15891" width="13.36328125" style="554" customWidth="1"/>
    <col min="15892" max="16128" width="8.6328125" style="554"/>
    <col min="16129" max="16129" width="4.08984375" style="554" customWidth="1"/>
    <col min="16130" max="16130" width="6.08984375" style="554" customWidth="1"/>
    <col min="16131" max="16131" width="0.90625" style="554" customWidth="1"/>
    <col min="16132" max="16132" width="6.6328125" style="554" customWidth="1"/>
    <col min="16133" max="16133" width="5.08984375" style="554" customWidth="1"/>
    <col min="16134" max="16134" width="5.6328125" style="554" customWidth="1"/>
    <col min="16135" max="16135" width="6.08984375" style="554" customWidth="1"/>
    <col min="16136" max="16136" width="5.08984375" style="554" customWidth="1"/>
    <col min="16137" max="16137" width="5.6328125" style="554" customWidth="1"/>
    <col min="16138" max="16138" width="6.6328125" style="554" customWidth="1"/>
    <col min="16139" max="16139" width="5.08984375" style="554" customWidth="1"/>
    <col min="16140" max="16140" width="5.6328125" style="554" customWidth="1"/>
    <col min="16141" max="16141" width="6.08984375" style="554" customWidth="1"/>
    <col min="16142" max="16143" width="5.6328125" style="554" customWidth="1"/>
    <col min="16144" max="16145" width="7.08984375" style="554" customWidth="1"/>
    <col min="16146" max="16146" width="6.6328125" style="554" customWidth="1"/>
    <col min="16147" max="16147" width="13.36328125" style="554" customWidth="1"/>
    <col min="16148" max="16384" width="8.6328125" style="554"/>
  </cols>
  <sheetData>
    <row r="1" spans="1:19" ht="24" customHeight="1">
      <c r="A1" s="726" t="s">
        <v>541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6"/>
      <c r="N1" s="726"/>
      <c r="O1" s="726"/>
      <c r="P1" s="726"/>
      <c r="Q1" s="726"/>
      <c r="R1" s="726"/>
      <c r="S1" s="726"/>
    </row>
    <row r="2" spans="1:19" ht="15" customHeight="1">
      <c r="A2" s="434"/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</row>
    <row r="3" spans="1:19" ht="15" customHeight="1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</row>
    <row r="4" spans="1:19" ht="15" customHeight="1">
      <c r="A4" s="555" t="s">
        <v>428</v>
      </c>
      <c r="B4" s="555"/>
      <c r="C4" s="556"/>
      <c r="D4" s="557" t="s">
        <v>542</v>
      </c>
      <c r="E4" s="558"/>
      <c r="F4" s="558"/>
      <c r="G4" s="558"/>
      <c r="H4" s="558"/>
      <c r="I4" s="558"/>
      <c r="J4" s="557" t="s">
        <v>543</v>
      </c>
      <c r="K4" s="559"/>
      <c r="L4" s="559"/>
      <c r="M4" s="559"/>
      <c r="N4" s="559"/>
      <c r="O4" s="559"/>
      <c r="P4" s="560" t="s">
        <v>544</v>
      </c>
      <c r="Q4" s="560" t="s">
        <v>545</v>
      </c>
      <c r="R4" s="560" t="s">
        <v>546</v>
      </c>
      <c r="S4" s="561" t="s">
        <v>547</v>
      </c>
    </row>
    <row r="5" spans="1:19" ht="15" customHeight="1">
      <c r="A5" s="562"/>
      <c r="B5" s="562"/>
      <c r="C5" s="563"/>
      <c r="D5" s="564" t="s">
        <v>19</v>
      </c>
      <c r="E5" s="564" t="s">
        <v>548</v>
      </c>
      <c r="F5" s="565" t="s">
        <v>549</v>
      </c>
      <c r="G5" s="565" t="s">
        <v>550</v>
      </c>
      <c r="H5" s="565" t="s">
        <v>551</v>
      </c>
      <c r="I5" s="566" t="s">
        <v>552</v>
      </c>
      <c r="J5" s="564" t="s">
        <v>19</v>
      </c>
      <c r="K5" s="564" t="s">
        <v>548</v>
      </c>
      <c r="L5" s="565" t="s">
        <v>549</v>
      </c>
      <c r="M5" s="565" t="s">
        <v>550</v>
      </c>
      <c r="N5" s="565" t="s">
        <v>551</v>
      </c>
      <c r="O5" s="567" t="s">
        <v>23</v>
      </c>
      <c r="P5" s="568"/>
      <c r="Q5" s="568"/>
      <c r="R5" s="568"/>
      <c r="S5" s="569"/>
    </row>
    <row r="6" spans="1:19" ht="15" customHeight="1">
      <c r="A6" s="562"/>
      <c r="B6" s="562"/>
      <c r="C6" s="563"/>
      <c r="D6" s="570"/>
      <c r="E6" s="570"/>
      <c r="F6" s="571"/>
      <c r="G6" s="571"/>
      <c r="H6" s="571"/>
      <c r="I6" s="572"/>
      <c r="J6" s="570"/>
      <c r="K6" s="570"/>
      <c r="L6" s="571"/>
      <c r="M6" s="571"/>
      <c r="N6" s="571"/>
      <c r="O6" s="572"/>
      <c r="P6" s="568"/>
      <c r="Q6" s="568"/>
      <c r="R6" s="568"/>
      <c r="S6" s="569"/>
    </row>
    <row r="7" spans="1:19" ht="15" customHeight="1">
      <c r="A7" s="573"/>
      <c r="B7" s="573"/>
      <c r="C7" s="574"/>
      <c r="D7" s="575"/>
      <c r="E7" s="575"/>
      <c r="F7" s="576"/>
      <c r="G7" s="576"/>
      <c r="H7" s="576"/>
      <c r="I7" s="577"/>
      <c r="J7" s="575"/>
      <c r="K7" s="575"/>
      <c r="L7" s="576"/>
      <c r="M7" s="576"/>
      <c r="N7" s="576"/>
      <c r="O7" s="577"/>
      <c r="P7" s="578"/>
      <c r="Q7" s="578"/>
      <c r="R7" s="578"/>
      <c r="S7" s="579"/>
    </row>
    <row r="8" spans="1:19" ht="9" customHeight="1">
      <c r="A8" s="434"/>
      <c r="B8" s="580"/>
      <c r="C8" s="580"/>
      <c r="D8" s="581"/>
      <c r="E8" s="580"/>
      <c r="F8" s="580"/>
      <c r="G8" s="580"/>
      <c r="H8" s="580"/>
      <c r="I8" s="580"/>
      <c r="J8" s="580"/>
      <c r="K8" s="580"/>
      <c r="L8" s="580"/>
      <c r="M8" s="580"/>
      <c r="N8" s="580"/>
      <c r="O8" s="580"/>
      <c r="P8" s="580"/>
      <c r="Q8" s="580"/>
      <c r="R8" s="580"/>
      <c r="S8" s="580"/>
    </row>
    <row r="9" spans="1:19" ht="15" customHeight="1">
      <c r="A9" s="535" t="s">
        <v>212</v>
      </c>
      <c r="B9" s="535" t="s">
        <v>437</v>
      </c>
      <c r="C9" s="434"/>
      <c r="D9" s="293">
        <v>208</v>
      </c>
      <c r="E9" s="137">
        <v>65</v>
      </c>
      <c r="F9" s="137">
        <v>54</v>
      </c>
      <c r="G9" s="137">
        <v>58</v>
      </c>
      <c r="H9" s="137">
        <v>25</v>
      </c>
      <c r="I9" s="117">
        <v>6</v>
      </c>
      <c r="J9" s="137">
        <v>272</v>
      </c>
      <c r="K9" s="137">
        <v>10</v>
      </c>
      <c r="L9" s="137">
        <v>58</v>
      </c>
      <c r="M9" s="137">
        <v>137</v>
      </c>
      <c r="N9" s="137">
        <v>13</v>
      </c>
      <c r="O9" s="137">
        <v>54</v>
      </c>
      <c r="P9" s="137">
        <v>1008</v>
      </c>
      <c r="Q9" s="137">
        <v>1886</v>
      </c>
      <c r="R9" s="137">
        <v>75</v>
      </c>
      <c r="S9" s="117">
        <v>3449</v>
      </c>
    </row>
    <row r="10" spans="1:19" ht="15" customHeight="1">
      <c r="A10" s="530"/>
      <c r="B10" s="535" t="s">
        <v>438</v>
      </c>
      <c r="C10" s="439"/>
      <c r="D10" s="293">
        <v>347</v>
      </c>
      <c r="E10" s="137">
        <v>66</v>
      </c>
      <c r="F10" s="137">
        <v>67</v>
      </c>
      <c r="G10" s="137">
        <v>143</v>
      </c>
      <c r="H10" s="137">
        <v>45</v>
      </c>
      <c r="I10" s="137">
        <v>26</v>
      </c>
      <c r="J10" s="137">
        <v>415</v>
      </c>
      <c r="K10" s="137">
        <v>6</v>
      </c>
      <c r="L10" s="137">
        <v>50</v>
      </c>
      <c r="M10" s="137">
        <v>244</v>
      </c>
      <c r="N10" s="137">
        <v>11</v>
      </c>
      <c r="O10" s="137">
        <v>104</v>
      </c>
      <c r="P10" s="137">
        <v>1653</v>
      </c>
      <c r="Q10" s="137">
        <v>3258</v>
      </c>
      <c r="R10" s="137">
        <v>92</v>
      </c>
      <c r="S10" s="117">
        <v>5765</v>
      </c>
    </row>
    <row r="11" spans="1:19" ht="15" customHeight="1">
      <c r="A11" s="530"/>
      <c r="B11" s="535" t="s">
        <v>439</v>
      </c>
      <c r="C11" s="582"/>
      <c r="D11" s="118">
        <v>342</v>
      </c>
      <c r="E11" s="118">
        <v>95</v>
      </c>
      <c r="F11" s="118">
        <v>38</v>
      </c>
      <c r="G11" s="118">
        <v>131</v>
      </c>
      <c r="H11" s="118">
        <v>32</v>
      </c>
      <c r="I11" s="118">
        <v>46</v>
      </c>
      <c r="J11" s="118">
        <v>402</v>
      </c>
      <c r="K11" s="118">
        <v>11</v>
      </c>
      <c r="L11" s="118">
        <v>18</v>
      </c>
      <c r="M11" s="118">
        <v>245</v>
      </c>
      <c r="N11" s="118">
        <v>12</v>
      </c>
      <c r="O11" s="118">
        <v>116</v>
      </c>
      <c r="P11" s="118">
        <v>1693</v>
      </c>
      <c r="Q11" s="118">
        <v>3387</v>
      </c>
      <c r="R11" s="118">
        <v>96</v>
      </c>
      <c r="S11" s="118">
        <v>5920</v>
      </c>
    </row>
    <row r="12" spans="1:19" s="584" customFormat="1" ht="15" customHeight="1">
      <c r="A12" s="530"/>
      <c r="B12" s="535" t="s">
        <v>440</v>
      </c>
      <c r="C12" s="583"/>
      <c r="D12" s="118">
        <v>341</v>
      </c>
      <c r="E12" s="118">
        <v>93</v>
      </c>
      <c r="F12" s="118">
        <v>59</v>
      </c>
      <c r="G12" s="118">
        <v>140</v>
      </c>
      <c r="H12" s="118">
        <v>37</v>
      </c>
      <c r="I12" s="118">
        <v>12</v>
      </c>
      <c r="J12" s="118">
        <v>410</v>
      </c>
      <c r="K12" s="118">
        <v>19</v>
      </c>
      <c r="L12" s="118">
        <v>43</v>
      </c>
      <c r="M12" s="118">
        <v>253</v>
      </c>
      <c r="N12" s="118">
        <v>17</v>
      </c>
      <c r="O12" s="118">
        <v>78</v>
      </c>
      <c r="P12" s="118">
        <v>1624</v>
      </c>
      <c r="Q12" s="118">
        <v>3311</v>
      </c>
      <c r="R12" s="118">
        <v>99</v>
      </c>
      <c r="S12" s="118">
        <v>5785</v>
      </c>
    </row>
    <row r="13" spans="1:19" ht="15" customHeight="1">
      <c r="A13" s="542"/>
      <c r="B13" s="543" t="s">
        <v>441</v>
      </c>
      <c r="C13" s="582"/>
      <c r="D13" s="126">
        <f>SUM(D15:D20,D22:D27)</f>
        <v>326</v>
      </c>
      <c r="E13" s="126">
        <f t="shared" ref="E13:S13" si="0">SUM(E15:E20,E22:E27)</f>
        <v>77</v>
      </c>
      <c r="F13" s="126">
        <f t="shared" si="0"/>
        <v>53</v>
      </c>
      <c r="G13" s="126">
        <f t="shared" si="0"/>
        <v>132</v>
      </c>
      <c r="H13" s="126">
        <f t="shared" si="0"/>
        <v>45</v>
      </c>
      <c r="I13" s="126">
        <f t="shared" si="0"/>
        <v>19</v>
      </c>
      <c r="J13" s="126">
        <f t="shared" si="0"/>
        <v>362</v>
      </c>
      <c r="K13" s="126">
        <f t="shared" si="0"/>
        <v>8</v>
      </c>
      <c r="L13" s="126">
        <f t="shared" si="0"/>
        <v>24</v>
      </c>
      <c r="M13" s="126">
        <f t="shared" si="0"/>
        <v>226</v>
      </c>
      <c r="N13" s="126">
        <f t="shared" si="0"/>
        <v>20</v>
      </c>
      <c r="O13" s="126">
        <f t="shared" si="0"/>
        <v>84</v>
      </c>
      <c r="P13" s="126">
        <f t="shared" si="0"/>
        <v>1569</v>
      </c>
      <c r="Q13" s="126">
        <f t="shared" si="0"/>
        <v>3112</v>
      </c>
      <c r="R13" s="126">
        <f t="shared" si="0"/>
        <v>84</v>
      </c>
      <c r="S13" s="126">
        <f t="shared" si="0"/>
        <v>5453</v>
      </c>
    </row>
    <row r="14" spans="1:19" ht="10.5" customHeight="1">
      <c r="A14" s="530"/>
      <c r="B14" s="534"/>
      <c r="C14" s="583"/>
      <c r="D14" s="117"/>
      <c r="E14" s="137"/>
      <c r="F14" s="137"/>
      <c r="G14" s="137"/>
      <c r="H14" s="137"/>
      <c r="I14" s="137"/>
      <c r="J14" s="117"/>
      <c r="K14" s="137"/>
      <c r="L14" s="137"/>
      <c r="M14" s="137"/>
      <c r="N14" s="137"/>
      <c r="O14" s="137"/>
      <c r="P14" s="137"/>
      <c r="Q14" s="137"/>
      <c r="R14" s="137"/>
      <c r="S14" s="117"/>
    </row>
    <row r="15" spans="1:19" ht="15" customHeight="1">
      <c r="A15" s="534" t="s">
        <v>212</v>
      </c>
      <c r="B15" s="585" t="s">
        <v>553</v>
      </c>
      <c r="C15" s="435"/>
      <c r="D15" s="118">
        <f>SUM(E15:I15)</f>
        <v>26</v>
      </c>
      <c r="E15" s="137">
        <v>8</v>
      </c>
      <c r="F15" s="137">
        <v>7</v>
      </c>
      <c r="G15" s="137">
        <v>7</v>
      </c>
      <c r="H15" s="137">
        <v>2</v>
      </c>
      <c r="I15" s="117">
        <v>2</v>
      </c>
      <c r="J15" s="137">
        <f>SUM(K15:O15)</f>
        <v>25</v>
      </c>
      <c r="K15" s="137">
        <v>0</v>
      </c>
      <c r="L15" s="137">
        <v>4</v>
      </c>
      <c r="M15" s="137">
        <v>17</v>
      </c>
      <c r="N15" s="137">
        <v>1</v>
      </c>
      <c r="O15" s="137">
        <v>3</v>
      </c>
      <c r="P15" s="137">
        <v>128</v>
      </c>
      <c r="Q15" s="137">
        <v>281</v>
      </c>
      <c r="R15" s="137">
        <v>2</v>
      </c>
      <c r="S15" s="118">
        <f>SUM(D15,J15,P15:R15)</f>
        <v>462</v>
      </c>
    </row>
    <row r="16" spans="1:19" ht="15" customHeight="1">
      <c r="A16" s="530"/>
      <c r="B16" s="535" t="s">
        <v>554</v>
      </c>
      <c r="C16" s="435"/>
      <c r="D16" s="118">
        <f t="shared" ref="D16:D27" si="1">SUM(E16:I16)</f>
        <v>24</v>
      </c>
      <c r="E16" s="137">
        <v>7</v>
      </c>
      <c r="F16" s="137">
        <v>3</v>
      </c>
      <c r="G16" s="137">
        <v>9</v>
      </c>
      <c r="H16" s="137">
        <v>1</v>
      </c>
      <c r="I16" s="117">
        <v>4</v>
      </c>
      <c r="J16" s="137">
        <f t="shared" ref="J16:J27" si="2">SUM(K16:O16)</f>
        <v>30</v>
      </c>
      <c r="K16" s="137">
        <v>2</v>
      </c>
      <c r="L16" s="117">
        <v>1</v>
      </c>
      <c r="M16" s="137">
        <v>16</v>
      </c>
      <c r="N16" s="137">
        <v>0</v>
      </c>
      <c r="O16" s="137">
        <v>11</v>
      </c>
      <c r="P16" s="137">
        <v>114</v>
      </c>
      <c r="Q16" s="137">
        <v>258</v>
      </c>
      <c r="R16" s="137">
        <v>0</v>
      </c>
      <c r="S16" s="118">
        <f t="shared" ref="S16:S27" si="3">SUM(D16,J16,P16:R16)</f>
        <v>426</v>
      </c>
    </row>
    <row r="17" spans="1:19" ht="15" customHeight="1">
      <c r="A17" s="530"/>
      <c r="B17" s="535" t="s">
        <v>555</v>
      </c>
      <c r="C17" s="435"/>
      <c r="D17" s="118">
        <f t="shared" si="1"/>
        <v>24</v>
      </c>
      <c r="E17" s="137">
        <v>5</v>
      </c>
      <c r="F17" s="137">
        <v>0</v>
      </c>
      <c r="G17" s="137">
        <v>10</v>
      </c>
      <c r="H17" s="117">
        <v>9</v>
      </c>
      <c r="I17" s="137">
        <v>0</v>
      </c>
      <c r="J17" s="137">
        <f t="shared" si="2"/>
        <v>27</v>
      </c>
      <c r="K17" s="117">
        <v>0</v>
      </c>
      <c r="L17" s="117">
        <v>0</v>
      </c>
      <c r="M17" s="137">
        <v>15</v>
      </c>
      <c r="N17" s="137">
        <v>4</v>
      </c>
      <c r="O17" s="137">
        <v>8</v>
      </c>
      <c r="P17" s="137">
        <v>132</v>
      </c>
      <c r="Q17" s="137">
        <v>265</v>
      </c>
      <c r="R17" s="137">
        <v>8</v>
      </c>
      <c r="S17" s="118">
        <f t="shared" si="3"/>
        <v>456</v>
      </c>
    </row>
    <row r="18" spans="1:19" ht="15" customHeight="1">
      <c r="A18" s="530"/>
      <c r="B18" s="535" t="s">
        <v>556</v>
      </c>
      <c r="C18" s="435"/>
      <c r="D18" s="118">
        <f t="shared" si="1"/>
        <v>28</v>
      </c>
      <c r="E18" s="137">
        <v>4</v>
      </c>
      <c r="F18" s="137">
        <v>5</v>
      </c>
      <c r="G18" s="137">
        <v>7</v>
      </c>
      <c r="H18" s="137">
        <v>9</v>
      </c>
      <c r="I18" s="137">
        <v>3</v>
      </c>
      <c r="J18" s="137">
        <f t="shared" si="2"/>
        <v>38</v>
      </c>
      <c r="K18" s="117">
        <v>0</v>
      </c>
      <c r="L18" s="117">
        <v>3</v>
      </c>
      <c r="M18" s="137">
        <v>26</v>
      </c>
      <c r="N18" s="137">
        <v>5</v>
      </c>
      <c r="O18" s="137">
        <v>4</v>
      </c>
      <c r="P18" s="137">
        <v>148</v>
      </c>
      <c r="Q18" s="137">
        <v>255</v>
      </c>
      <c r="R18" s="137">
        <v>7</v>
      </c>
      <c r="S18" s="118">
        <f t="shared" si="3"/>
        <v>476</v>
      </c>
    </row>
    <row r="19" spans="1:19" ht="15" customHeight="1">
      <c r="A19" s="530"/>
      <c r="B19" s="535" t="s">
        <v>557</v>
      </c>
      <c r="C19" s="435"/>
      <c r="D19" s="118">
        <f t="shared" si="1"/>
        <v>31</v>
      </c>
      <c r="E19" s="137">
        <v>6</v>
      </c>
      <c r="F19" s="137">
        <v>1</v>
      </c>
      <c r="G19" s="137">
        <v>17</v>
      </c>
      <c r="H19" s="137">
        <v>5</v>
      </c>
      <c r="I19" s="137">
        <v>2</v>
      </c>
      <c r="J19" s="137">
        <f t="shared" si="2"/>
        <v>38</v>
      </c>
      <c r="K19" s="137">
        <v>0</v>
      </c>
      <c r="L19" s="137">
        <v>1</v>
      </c>
      <c r="M19" s="137">
        <v>24</v>
      </c>
      <c r="N19" s="117">
        <v>1</v>
      </c>
      <c r="O19" s="137">
        <v>12</v>
      </c>
      <c r="P19" s="137">
        <v>121</v>
      </c>
      <c r="Q19" s="137">
        <v>255</v>
      </c>
      <c r="R19" s="137">
        <v>7</v>
      </c>
      <c r="S19" s="118">
        <f t="shared" si="3"/>
        <v>452</v>
      </c>
    </row>
    <row r="20" spans="1:19" ht="15" customHeight="1">
      <c r="A20" s="530"/>
      <c r="B20" s="535" t="s">
        <v>558</v>
      </c>
      <c r="C20" s="435"/>
      <c r="D20" s="118">
        <f t="shared" si="1"/>
        <v>21</v>
      </c>
      <c r="E20" s="137">
        <v>6</v>
      </c>
      <c r="F20" s="137">
        <v>5</v>
      </c>
      <c r="G20" s="137">
        <v>7</v>
      </c>
      <c r="H20" s="137">
        <v>3</v>
      </c>
      <c r="I20" s="137">
        <v>0</v>
      </c>
      <c r="J20" s="137">
        <f t="shared" si="2"/>
        <v>27</v>
      </c>
      <c r="K20" s="137">
        <v>1</v>
      </c>
      <c r="L20" s="137">
        <v>4</v>
      </c>
      <c r="M20" s="137">
        <v>12</v>
      </c>
      <c r="N20" s="137">
        <v>2</v>
      </c>
      <c r="O20" s="137">
        <v>8</v>
      </c>
      <c r="P20" s="137">
        <v>147</v>
      </c>
      <c r="Q20" s="137">
        <v>267</v>
      </c>
      <c r="R20" s="137">
        <v>7</v>
      </c>
      <c r="S20" s="118">
        <f t="shared" si="3"/>
        <v>469</v>
      </c>
    </row>
    <row r="21" spans="1:19" ht="10.5" customHeight="1">
      <c r="A21" s="530"/>
      <c r="B21" s="534"/>
      <c r="C21" s="435"/>
      <c r="D21" s="118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18"/>
    </row>
    <row r="22" spans="1:19" ht="15" customHeight="1">
      <c r="A22" s="530"/>
      <c r="B22" s="535" t="s">
        <v>448</v>
      </c>
      <c r="C22" s="435"/>
      <c r="D22" s="118">
        <f t="shared" si="1"/>
        <v>33</v>
      </c>
      <c r="E22" s="137">
        <v>3</v>
      </c>
      <c r="F22" s="137">
        <v>5</v>
      </c>
      <c r="G22" s="137">
        <v>24</v>
      </c>
      <c r="H22" s="137">
        <v>0</v>
      </c>
      <c r="I22" s="117">
        <v>1</v>
      </c>
      <c r="J22" s="137">
        <f t="shared" si="2"/>
        <v>36</v>
      </c>
      <c r="K22" s="117">
        <v>0</v>
      </c>
      <c r="L22" s="137">
        <v>1</v>
      </c>
      <c r="M22" s="137">
        <v>26</v>
      </c>
      <c r="N22" s="137">
        <v>1</v>
      </c>
      <c r="O22" s="137">
        <v>8</v>
      </c>
      <c r="P22" s="137">
        <v>153</v>
      </c>
      <c r="Q22" s="137">
        <v>262</v>
      </c>
      <c r="R22" s="137">
        <v>12</v>
      </c>
      <c r="S22" s="118">
        <f t="shared" si="3"/>
        <v>496</v>
      </c>
    </row>
    <row r="23" spans="1:19" ht="15" customHeight="1">
      <c r="A23" s="530"/>
      <c r="B23" s="535" t="s">
        <v>559</v>
      </c>
      <c r="C23" s="435"/>
      <c r="D23" s="118">
        <f t="shared" si="1"/>
        <v>28</v>
      </c>
      <c r="E23" s="137">
        <v>8</v>
      </c>
      <c r="F23" s="137">
        <v>6</v>
      </c>
      <c r="G23" s="137">
        <v>10</v>
      </c>
      <c r="H23" s="137">
        <v>4</v>
      </c>
      <c r="I23" s="117">
        <v>0</v>
      </c>
      <c r="J23" s="137">
        <f t="shared" si="2"/>
        <v>30</v>
      </c>
      <c r="K23" s="137">
        <v>0</v>
      </c>
      <c r="L23" s="137">
        <v>2</v>
      </c>
      <c r="M23" s="137">
        <v>21</v>
      </c>
      <c r="N23" s="137">
        <v>0</v>
      </c>
      <c r="O23" s="137">
        <v>7</v>
      </c>
      <c r="P23" s="137">
        <v>144</v>
      </c>
      <c r="Q23" s="137">
        <v>287</v>
      </c>
      <c r="R23" s="137">
        <v>5</v>
      </c>
      <c r="S23" s="118">
        <f t="shared" si="3"/>
        <v>494</v>
      </c>
    </row>
    <row r="24" spans="1:19" ht="15" customHeight="1">
      <c r="A24" s="530"/>
      <c r="B24" s="535" t="s">
        <v>560</v>
      </c>
      <c r="C24" s="435"/>
      <c r="D24" s="118">
        <f t="shared" si="1"/>
        <v>22</v>
      </c>
      <c r="E24" s="137">
        <v>8</v>
      </c>
      <c r="F24" s="137">
        <v>5</v>
      </c>
      <c r="G24" s="137">
        <v>7</v>
      </c>
      <c r="H24" s="117">
        <v>0</v>
      </c>
      <c r="I24" s="117">
        <v>2</v>
      </c>
      <c r="J24" s="137">
        <f t="shared" si="2"/>
        <v>22</v>
      </c>
      <c r="K24" s="137">
        <v>0</v>
      </c>
      <c r="L24" s="137">
        <v>2</v>
      </c>
      <c r="M24" s="137">
        <v>12</v>
      </c>
      <c r="N24" s="117">
        <v>1</v>
      </c>
      <c r="O24" s="137">
        <v>7</v>
      </c>
      <c r="P24" s="137">
        <v>101</v>
      </c>
      <c r="Q24" s="137">
        <v>221</v>
      </c>
      <c r="R24" s="137">
        <v>0</v>
      </c>
      <c r="S24" s="118">
        <f t="shared" si="3"/>
        <v>366</v>
      </c>
    </row>
    <row r="25" spans="1:19" ht="15" customHeight="1">
      <c r="A25" s="534" t="s">
        <v>212</v>
      </c>
      <c r="B25" s="585" t="s">
        <v>561</v>
      </c>
      <c r="C25" s="435"/>
      <c r="D25" s="118">
        <f t="shared" si="1"/>
        <v>29</v>
      </c>
      <c r="E25" s="137">
        <v>11</v>
      </c>
      <c r="F25" s="137">
        <v>4</v>
      </c>
      <c r="G25" s="137">
        <v>11</v>
      </c>
      <c r="H25" s="117">
        <v>1</v>
      </c>
      <c r="I25" s="137">
        <v>2</v>
      </c>
      <c r="J25" s="137">
        <f t="shared" si="2"/>
        <v>21</v>
      </c>
      <c r="K25" s="117">
        <v>2</v>
      </c>
      <c r="L25" s="137">
        <v>2</v>
      </c>
      <c r="M25" s="137">
        <v>12</v>
      </c>
      <c r="N25" s="137">
        <v>0</v>
      </c>
      <c r="O25" s="137">
        <v>5</v>
      </c>
      <c r="P25" s="137">
        <v>109</v>
      </c>
      <c r="Q25" s="137">
        <v>229</v>
      </c>
      <c r="R25" s="137">
        <v>13</v>
      </c>
      <c r="S25" s="118">
        <f t="shared" si="3"/>
        <v>401</v>
      </c>
    </row>
    <row r="26" spans="1:19" ht="15" customHeight="1">
      <c r="A26" s="530"/>
      <c r="B26" s="535" t="s">
        <v>562</v>
      </c>
      <c r="C26" s="435"/>
      <c r="D26" s="118">
        <f t="shared" si="1"/>
        <v>29</v>
      </c>
      <c r="E26" s="137">
        <v>8</v>
      </c>
      <c r="F26" s="137">
        <v>8</v>
      </c>
      <c r="G26" s="137">
        <v>10</v>
      </c>
      <c r="H26" s="117">
        <v>1</v>
      </c>
      <c r="I26" s="137">
        <v>2</v>
      </c>
      <c r="J26" s="137">
        <f t="shared" si="2"/>
        <v>31</v>
      </c>
      <c r="K26" s="137">
        <v>3</v>
      </c>
      <c r="L26" s="137">
        <v>2</v>
      </c>
      <c r="M26" s="137">
        <v>17</v>
      </c>
      <c r="N26" s="117">
        <v>1</v>
      </c>
      <c r="O26" s="137">
        <v>8</v>
      </c>
      <c r="P26" s="137">
        <v>135</v>
      </c>
      <c r="Q26" s="137">
        <v>258</v>
      </c>
      <c r="R26" s="137">
        <v>4</v>
      </c>
      <c r="S26" s="118">
        <f t="shared" si="3"/>
        <v>457</v>
      </c>
    </row>
    <row r="27" spans="1:19" ht="15" customHeight="1">
      <c r="A27" s="530"/>
      <c r="B27" s="535" t="s">
        <v>563</v>
      </c>
      <c r="C27" s="435"/>
      <c r="D27" s="118">
        <f t="shared" si="1"/>
        <v>31</v>
      </c>
      <c r="E27" s="137">
        <v>3</v>
      </c>
      <c r="F27" s="137">
        <v>4</v>
      </c>
      <c r="G27" s="137">
        <v>13</v>
      </c>
      <c r="H27" s="117">
        <v>10</v>
      </c>
      <c r="I27" s="117">
        <v>1</v>
      </c>
      <c r="J27" s="137">
        <f t="shared" si="2"/>
        <v>37</v>
      </c>
      <c r="K27" s="137">
        <v>0</v>
      </c>
      <c r="L27" s="137">
        <v>2</v>
      </c>
      <c r="M27" s="137">
        <v>28</v>
      </c>
      <c r="N27" s="117">
        <v>4</v>
      </c>
      <c r="O27" s="137">
        <v>3</v>
      </c>
      <c r="P27" s="137">
        <v>137</v>
      </c>
      <c r="Q27" s="137">
        <v>274</v>
      </c>
      <c r="R27" s="137">
        <v>19</v>
      </c>
      <c r="S27" s="118">
        <f t="shared" si="3"/>
        <v>498</v>
      </c>
    </row>
    <row r="28" spans="1:19" ht="9" customHeight="1">
      <c r="A28" s="444"/>
      <c r="B28" s="444"/>
      <c r="C28" s="586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  <c r="Q28" s="211"/>
      <c r="R28" s="211"/>
      <c r="S28" s="211"/>
    </row>
    <row r="29" spans="1:19" s="434" customFormat="1" ht="15" customHeight="1">
      <c r="A29" s="434" t="s">
        <v>564</v>
      </c>
      <c r="Q29" s="587"/>
    </row>
    <row r="30" spans="1:19" s="434" customFormat="1" ht="15" customHeight="1">
      <c r="A30" s="434" t="s">
        <v>565</v>
      </c>
      <c r="Q30" s="588"/>
    </row>
    <row r="31" spans="1:19" ht="15" customHeight="1">
      <c r="A31" s="434" t="s">
        <v>566</v>
      </c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589"/>
    </row>
    <row r="32" spans="1:19" ht="15" customHeight="1">
      <c r="S32" s="554" t="s">
        <v>567</v>
      </c>
    </row>
    <row r="47" spans="16:17" ht="15" customHeight="1">
      <c r="Q47" s="590"/>
    </row>
    <row r="48" spans="16:17" ht="15" customHeight="1">
      <c r="P48" s="590"/>
      <c r="Q48" s="590"/>
    </row>
    <row r="49" spans="9:17" ht="15" customHeight="1">
      <c r="P49" s="590"/>
      <c r="Q49" s="590"/>
    </row>
    <row r="50" spans="9:17" ht="15" customHeight="1">
      <c r="P50" s="590"/>
      <c r="Q50" s="590"/>
    </row>
    <row r="51" spans="9:17" ht="15" customHeight="1">
      <c r="P51" s="590"/>
      <c r="Q51" s="590"/>
    </row>
    <row r="56" spans="9:17" ht="15" customHeight="1">
      <c r="I56" s="591"/>
      <c r="J56" s="591"/>
      <c r="K56" s="591"/>
      <c r="O56" s="591"/>
      <c r="P56" s="592"/>
      <c r="Q56" s="591"/>
    </row>
  </sheetData>
  <mergeCells count="20">
    <mergeCell ref="L5:L7"/>
    <mergeCell ref="M5:M7"/>
    <mergeCell ref="N5:N7"/>
    <mergeCell ref="O5:O7"/>
    <mergeCell ref="F5:F7"/>
    <mergeCell ref="G5:G7"/>
    <mergeCell ref="H5:H7"/>
    <mergeCell ref="I5:I7"/>
    <mergeCell ref="J5:J7"/>
    <mergeCell ref="K5:K7"/>
    <mergeCell ref="A1:S1"/>
    <mergeCell ref="A4:B7"/>
    <mergeCell ref="D4:I4"/>
    <mergeCell ref="J4:O4"/>
    <mergeCell ref="P4:P7"/>
    <mergeCell ref="Q4:Q7"/>
    <mergeCell ref="R4:R7"/>
    <mergeCell ref="S4:S7"/>
    <mergeCell ref="D5:D7"/>
    <mergeCell ref="E5:E7"/>
  </mergeCells>
  <phoneticPr fontId="3"/>
  <printOptions horizontalCentered="1" verticalCentered="1"/>
  <pageMargins left="0.43307086614173229" right="0.39370078740157483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ECFF-49BD-4F1A-89B9-744CAFDEF858}">
  <dimension ref="A1:G34"/>
  <sheetViews>
    <sheetView zoomScaleNormal="100" workbookViewId="0">
      <selection sqref="A1:G1"/>
    </sheetView>
  </sheetViews>
  <sheetFormatPr defaultColWidth="8.6328125" defaultRowHeight="15" customHeight="1"/>
  <cols>
    <col min="1" max="1" width="12.36328125" style="593" customWidth="1"/>
    <col min="2" max="7" width="12.08984375" style="593" customWidth="1"/>
    <col min="8" max="256" width="8.6328125" style="593"/>
    <col min="257" max="257" width="12.36328125" style="593" customWidth="1"/>
    <col min="258" max="263" width="12.08984375" style="593" customWidth="1"/>
    <col min="264" max="512" width="8.6328125" style="593"/>
    <col min="513" max="513" width="12.36328125" style="593" customWidth="1"/>
    <col min="514" max="519" width="12.08984375" style="593" customWidth="1"/>
    <col min="520" max="768" width="8.6328125" style="593"/>
    <col min="769" max="769" width="12.36328125" style="593" customWidth="1"/>
    <col min="770" max="775" width="12.08984375" style="593" customWidth="1"/>
    <col min="776" max="1024" width="8.6328125" style="593"/>
    <col min="1025" max="1025" width="12.36328125" style="593" customWidth="1"/>
    <col min="1026" max="1031" width="12.08984375" style="593" customWidth="1"/>
    <col min="1032" max="1280" width="8.6328125" style="593"/>
    <col min="1281" max="1281" width="12.36328125" style="593" customWidth="1"/>
    <col min="1282" max="1287" width="12.08984375" style="593" customWidth="1"/>
    <col min="1288" max="1536" width="8.6328125" style="593"/>
    <col min="1537" max="1537" width="12.36328125" style="593" customWidth="1"/>
    <col min="1538" max="1543" width="12.08984375" style="593" customWidth="1"/>
    <col min="1544" max="1792" width="8.6328125" style="593"/>
    <col min="1793" max="1793" width="12.36328125" style="593" customWidth="1"/>
    <col min="1794" max="1799" width="12.08984375" style="593" customWidth="1"/>
    <col min="1800" max="2048" width="8.6328125" style="593"/>
    <col min="2049" max="2049" width="12.36328125" style="593" customWidth="1"/>
    <col min="2050" max="2055" width="12.08984375" style="593" customWidth="1"/>
    <col min="2056" max="2304" width="8.6328125" style="593"/>
    <col min="2305" max="2305" width="12.36328125" style="593" customWidth="1"/>
    <col min="2306" max="2311" width="12.08984375" style="593" customWidth="1"/>
    <col min="2312" max="2560" width="8.6328125" style="593"/>
    <col min="2561" max="2561" width="12.36328125" style="593" customWidth="1"/>
    <col min="2562" max="2567" width="12.08984375" style="593" customWidth="1"/>
    <col min="2568" max="2816" width="8.6328125" style="593"/>
    <col min="2817" max="2817" width="12.36328125" style="593" customWidth="1"/>
    <col min="2818" max="2823" width="12.08984375" style="593" customWidth="1"/>
    <col min="2824" max="3072" width="8.6328125" style="593"/>
    <col min="3073" max="3073" width="12.36328125" style="593" customWidth="1"/>
    <col min="3074" max="3079" width="12.08984375" style="593" customWidth="1"/>
    <col min="3080" max="3328" width="8.6328125" style="593"/>
    <col min="3329" max="3329" width="12.36328125" style="593" customWidth="1"/>
    <col min="3330" max="3335" width="12.08984375" style="593" customWidth="1"/>
    <col min="3336" max="3584" width="8.6328125" style="593"/>
    <col min="3585" max="3585" width="12.36328125" style="593" customWidth="1"/>
    <col min="3586" max="3591" width="12.08984375" style="593" customWidth="1"/>
    <col min="3592" max="3840" width="8.6328125" style="593"/>
    <col min="3841" max="3841" width="12.36328125" style="593" customWidth="1"/>
    <col min="3842" max="3847" width="12.08984375" style="593" customWidth="1"/>
    <col min="3848" max="4096" width="8.6328125" style="593"/>
    <col min="4097" max="4097" width="12.36328125" style="593" customWidth="1"/>
    <col min="4098" max="4103" width="12.08984375" style="593" customWidth="1"/>
    <col min="4104" max="4352" width="8.6328125" style="593"/>
    <col min="4353" max="4353" width="12.36328125" style="593" customWidth="1"/>
    <col min="4354" max="4359" width="12.08984375" style="593" customWidth="1"/>
    <col min="4360" max="4608" width="8.6328125" style="593"/>
    <col min="4609" max="4609" width="12.36328125" style="593" customWidth="1"/>
    <col min="4610" max="4615" width="12.08984375" style="593" customWidth="1"/>
    <col min="4616" max="4864" width="8.6328125" style="593"/>
    <col min="4865" max="4865" width="12.36328125" style="593" customWidth="1"/>
    <col min="4866" max="4871" width="12.08984375" style="593" customWidth="1"/>
    <col min="4872" max="5120" width="8.6328125" style="593"/>
    <col min="5121" max="5121" width="12.36328125" style="593" customWidth="1"/>
    <col min="5122" max="5127" width="12.08984375" style="593" customWidth="1"/>
    <col min="5128" max="5376" width="8.6328125" style="593"/>
    <col min="5377" max="5377" width="12.36328125" style="593" customWidth="1"/>
    <col min="5378" max="5383" width="12.08984375" style="593" customWidth="1"/>
    <col min="5384" max="5632" width="8.6328125" style="593"/>
    <col min="5633" max="5633" width="12.36328125" style="593" customWidth="1"/>
    <col min="5634" max="5639" width="12.08984375" style="593" customWidth="1"/>
    <col min="5640" max="5888" width="8.6328125" style="593"/>
    <col min="5889" max="5889" width="12.36328125" style="593" customWidth="1"/>
    <col min="5890" max="5895" width="12.08984375" style="593" customWidth="1"/>
    <col min="5896" max="6144" width="8.6328125" style="593"/>
    <col min="6145" max="6145" width="12.36328125" style="593" customWidth="1"/>
    <col min="6146" max="6151" width="12.08984375" style="593" customWidth="1"/>
    <col min="6152" max="6400" width="8.6328125" style="593"/>
    <col min="6401" max="6401" width="12.36328125" style="593" customWidth="1"/>
    <col min="6402" max="6407" width="12.08984375" style="593" customWidth="1"/>
    <col min="6408" max="6656" width="8.6328125" style="593"/>
    <col min="6657" max="6657" width="12.36328125" style="593" customWidth="1"/>
    <col min="6658" max="6663" width="12.08984375" style="593" customWidth="1"/>
    <col min="6664" max="6912" width="8.6328125" style="593"/>
    <col min="6913" max="6913" width="12.36328125" style="593" customWidth="1"/>
    <col min="6914" max="6919" width="12.08984375" style="593" customWidth="1"/>
    <col min="6920" max="7168" width="8.6328125" style="593"/>
    <col min="7169" max="7169" width="12.36328125" style="593" customWidth="1"/>
    <col min="7170" max="7175" width="12.08984375" style="593" customWidth="1"/>
    <col min="7176" max="7424" width="8.6328125" style="593"/>
    <col min="7425" max="7425" width="12.36328125" style="593" customWidth="1"/>
    <col min="7426" max="7431" width="12.08984375" style="593" customWidth="1"/>
    <col min="7432" max="7680" width="8.6328125" style="593"/>
    <col min="7681" max="7681" width="12.36328125" style="593" customWidth="1"/>
    <col min="7682" max="7687" width="12.08984375" style="593" customWidth="1"/>
    <col min="7688" max="7936" width="8.6328125" style="593"/>
    <col min="7937" max="7937" width="12.36328125" style="593" customWidth="1"/>
    <col min="7938" max="7943" width="12.08984375" style="593" customWidth="1"/>
    <col min="7944" max="8192" width="8.6328125" style="593"/>
    <col min="8193" max="8193" width="12.36328125" style="593" customWidth="1"/>
    <col min="8194" max="8199" width="12.08984375" style="593" customWidth="1"/>
    <col min="8200" max="8448" width="8.6328125" style="593"/>
    <col min="8449" max="8449" width="12.36328125" style="593" customWidth="1"/>
    <col min="8450" max="8455" width="12.08984375" style="593" customWidth="1"/>
    <col min="8456" max="8704" width="8.6328125" style="593"/>
    <col min="8705" max="8705" width="12.36328125" style="593" customWidth="1"/>
    <col min="8706" max="8711" width="12.08984375" style="593" customWidth="1"/>
    <col min="8712" max="8960" width="8.6328125" style="593"/>
    <col min="8961" max="8961" width="12.36328125" style="593" customWidth="1"/>
    <col min="8962" max="8967" width="12.08984375" style="593" customWidth="1"/>
    <col min="8968" max="9216" width="8.6328125" style="593"/>
    <col min="9217" max="9217" width="12.36328125" style="593" customWidth="1"/>
    <col min="9218" max="9223" width="12.08984375" style="593" customWidth="1"/>
    <col min="9224" max="9472" width="8.6328125" style="593"/>
    <col min="9473" max="9473" width="12.36328125" style="593" customWidth="1"/>
    <col min="9474" max="9479" width="12.08984375" style="593" customWidth="1"/>
    <col min="9480" max="9728" width="8.6328125" style="593"/>
    <col min="9729" max="9729" width="12.36328125" style="593" customWidth="1"/>
    <col min="9730" max="9735" width="12.08984375" style="593" customWidth="1"/>
    <col min="9736" max="9984" width="8.6328125" style="593"/>
    <col min="9985" max="9985" width="12.36328125" style="593" customWidth="1"/>
    <col min="9986" max="9991" width="12.08984375" style="593" customWidth="1"/>
    <col min="9992" max="10240" width="8.6328125" style="593"/>
    <col min="10241" max="10241" width="12.36328125" style="593" customWidth="1"/>
    <col min="10242" max="10247" width="12.08984375" style="593" customWidth="1"/>
    <col min="10248" max="10496" width="8.6328125" style="593"/>
    <col min="10497" max="10497" width="12.36328125" style="593" customWidth="1"/>
    <col min="10498" max="10503" width="12.08984375" style="593" customWidth="1"/>
    <col min="10504" max="10752" width="8.6328125" style="593"/>
    <col min="10753" max="10753" width="12.36328125" style="593" customWidth="1"/>
    <col min="10754" max="10759" width="12.08984375" style="593" customWidth="1"/>
    <col min="10760" max="11008" width="8.6328125" style="593"/>
    <col min="11009" max="11009" width="12.36328125" style="593" customWidth="1"/>
    <col min="11010" max="11015" width="12.08984375" style="593" customWidth="1"/>
    <col min="11016" max="11264" width="8.6328125" style="593"/>
    <col min="11265" max="11265" width="12.36328125" style="593" customWidth="1"/>
    <col min="11266" max="11271" width="12.08984375" style="593" customWidth="1"/>
    <col min="11272" max="11520" width="8.6328125" style="593"/>
    <col min="11521" max="11521" width="12.36328125" style="593" customWidth="1"/>
    <col min="11522" max="11527" width="12.08984375" style="593" customWidth="1"/>
    <col min="11528" max="11776" width="8.6328125" style="593"/>
    <col min="11777" max="11777" width="12.36328125" style="593" customWidth="1"/>
    <col min="11778" max="11783" width="12.08984375" style="593" customWidth="1"/>
    <col min="11784" max="12032" width="8.6328125" style="593"/>
    <col min="12033" max="12033" width="12.36328125" style="593" customWidth="1"/>
    <col min="12034" max="12039" width="12.08984375" style="593" customWidth="1"/>
    <col min="12040" max="12288" width="8.6328125" style="593"/>
    <col min="12289" max="12289" width="12.36328125" style="593" customWidth="1"/>
    <col min="12290" max="12295" width="12.08984375" style="593" customWidth="1"/>
    <col min="12296" max="12544" width="8.6328125" style="593"/>
    <col min="12545" max="12545" width="12.36328125" style="593" customWidth="1"/>
    <col min="12546" max="12551" width="12.08984375" style="593" customWidth="1"/>
    <col min="12552" max="12800" width="8.6328125" style="593"/>
    <col min="12801" max="12801" width="12.36328125" style="593" customWidth="1"/>
    <col min="12802" max="12807" width="12.08984375" style="593" customWidth="1"/>
    <col min="12808" max="13056" width="8.6328125" style="593"/>
    <col min="13057" max="13057" width="12.36328125" style="593" customWidth="1"/>
    <col min="13058" max="13063" width="12.08984375" style="593" customWidth="1"/>
    <col min="13064" max="13312" width="8.6328125" style="593"/>
    <col min="13313" max="13313" width="12.36328125" style="593" customWidth="1"/>
    <col min="13314" max="13319" width="12.08984375" style="593" customWidth="1"/>
    <col min="13320" max="13568" width="8.6328125" style="593"/>
    <col min="13569" max="13569" width="12.36328125" style="593" customWidth="1"/>
    <col min="13570" max="13575" width="12.08984375" style="593" customWidth="1"/>
    <col min="13576" max="13824" width="8.6328125" style="593"/>
    <col min="13825" max="13825" width="12.36328125" style="593" customWidth="1"/>
    <col min="13826" max="13831" width="12.08984375" style="593" customWidth="1"/>
    <col min="13832" max="14080" width="8.6328125" style="593"/>
    <col min="14081" max="14081" width="12.36328125" style="593" customWidth="1"/>
    <col min="14082" max="14087" width="12.08984375" style="593" customWidth="1"/>
    <col min="14088" max="14336" width="8.6328125" style="593"/>
    <col min="14337" max="14337" width="12.36328125" style="593" customWidth="1"/>
    <col min="14338" max="14343" width="12.08984375" style="593" customWidth="1"/>
    <col min="14344" max="14592" width="8.6328125" style="593"/>
    <col min="14593" max="14593" width="12.36328125" style="593" customWidth="1"/>
    <col min="14594" max="14599" width="12.08984375" style="593" customWidth="1"/>
    <col min="14600" max="14848" width="8.6328125" style="593"/>
    <col min="14849" max="14849" width="12.36328125" style="593" customWidth="1"/>
    <col min="14850" max="14855" width="12.08984375" style="593" customWidth="1"/>
    <col min="14856" max="15104" width="8.6328125" style="593"/>
    <col min="15105" max="15105" width="12.36328125" style="593" customWidth="1"/>
    <col min="15106" max="15111" width="12.08984375" style="593" customWidth="1"/>
    <col min="15112" max="15360" width="8.6328125" style="593"/>
    <col min="15361" max="15361" width="12.36328125" style="593" customWidth="1"/>
    <col min="15362" max="15367" width="12.08984375" style="593" customWidth="1"/>
    <col min="15368" max="15616" width="8.6328125" style="593"/>
    <col min="15617" max="15617" width="12.36328125" style="593" customWidth="1"/>
    <col min="15618" max="15623" width="12.08984375" style="593" customWidth="1"/>
    <col min="15624" max="15872" width="8.6328125" style="593"/>
    <col min="15873" max="15873" width="12.36328125" style="593" customWidth="1"/>
    <col min="15874" max="15879" width="12.08984375" style="593" customWidth="1"/>
    <col min="15880" max="16128" width="8.6328125" style="593"/>
    <col min="16129" max="16129" width="12.36328125" style="593" customWidth="1"/>
    <col min="16130" max="16135" width="12.08984375" style="593" customWidth="1"/>
    <col min="16136" max="16384" width="8.6328125" style="593"/>
  </cols>
  <sheetData>
    <row r="1" spans="1:7" ht="24" customHeight="1">
      <c r="A1" s="725" t="s">
        <v>568</v>
      </c>
      <c r="B1" s="725"/>
      <c r="C1" s="725"/>
      <c r="D1" s="725"/>
      <c r="E1" s="725"/>
      <c r="F1" s="725"/>
      <c r="G1" s="725"/>
    </row>
    <row r="2" spans="1:7" ht="15" customHeight="1">
      <c r="A2" s="594"/>
      <c r="B2" s="594"/>
      <c r="C2" s="594"/>
      <c r="D2" s="594"/>
      <c r="E2" s="594"/>
      <c r="F2" s="594"/>
      <c r="G2" s="594"/>
    </row>
    <row r="3" spans="1:7" ht="15" customHeight="1">
      <c r="A3" s="595" t="s">
        <v>569</v>
      </c>
      <c r="B3" s="595" t="s">
        <v>570</v>
      </c>
      <c r="C3" s="596" t="s">
        <v>571</v>
      </c>
      <c r="D3" s="597" t="s">
        <v>572</v>
      </c>
      <c r="E3" s="597" t="s">
        <v>573</v>
      </c>
      <c r="F3" s="598" t="s">
        <v>574</v>
      </c>
      <c r="G3" s="599" t="s">
        <v>575</v>
      </c>
    </row>
    <row r="4" spans="1:7" ht="15" customHeight="1">
      <c r="A4" s="600"/>
      <c r="B4" s="600"/>
      <c r="C4" s="601"/>
      <c r="D4" s="601"/>
      <c r="E4" s="601"/>
      <c r="F4" s="602"/>
      <c r="G4" s="603"/>
    </row>
    <row r="5" spans="1:7" ht="9" customHeight="1">
      <c r="A5" s="604"/>
      <c r="B5" s="605"/>
      <c r="C5" s="605"/>
      <c r="D5" s="605"/>
      <c r="E5" s="605"/>
      <c r="F5" s="605"/>
      <c r="G5" s="606"/>
    </row>
    <row r="6" spans="1:7" ht="15" customHeight="1">
      <c r="A6" s="607" t="s">
        <v>390</v>
      </c>
      <c r="B6" s="608">
        <v>12</v>
      </c>
      <c r="C6" s="608">
        <v>67</v>
      </c>
      <c r="D6" s="608">
        <v>170666</v>
      </c>
      <c r="E6" s="608">
        <v>19895147</v>
      </c>
      <c r="F6" s="608">
        <v>2547</v>
      </c>
      <c r="G6" s="608">
        <v>116574</v>
      </c>
    </row>
    <row r="7" spans="1:7" ht="15" customHeight="1">
      <c r="A7" s="607" t="s">
        <v>391</v>
      </c>
      <c r="B7" s="608">
        <v>12</v>
      </c>
      <c r="C7" s="608">
        <v>58</v>
      </c>
      <c r="D7" s="608">
        <v>140321</v>
      </c>
      <c r="E7" s="608">
        <v>15601383</v>
      </c>
      <c r="F7" s="609">
        <v>2419</v>
      </c>
      <c r="G7" s="609">
        <v>111184</v>
      </c>
    </row>
    <row r="8" spans="1:7" ht="15" customHeight="1">
      <c r="A8" s="607" t="s">
        <v>392</v>
      </c>
      <c r="B8" s="610">
        <v>12</v>
      </c>
      <c r="C8" s="610">
        <v>58</v>
      </c>
      <c r="D8" s="610">
        <v>126841</v>
      </c>
      <c r="E8" s="610">
        <v>13393113</v>
      </c>
      <c r="F8" s="610">
        <v>2187</v>
      </c>
      <c r="G8" s="610">
        <v>105590</v>
      </c>
    </row>
    <row r="9" spans="1:7" ht="15" customHeight="1">
      <c r="A9" s="607" t="s">
        <v>424</v>
      </c>
      <c r="B9" s="611">
        <v>11</v>
      </c>
      <c r="C9" s="611">
        <v>52</v>
      </c>
      <c r="D9" s="611">
        <v>104175</v>
      </c>
      <c r="E9" s="611">
        <v>11445025</v>
      </c>
      <c r="F9" s="611">
        <v>2003</v>
      </c>
      <c r="G9" s="611">
        <v>109863</v>
      </c>
    </row>
    <row r="10" spans="1:7" s="615" customFormat="1" ht="15" customHeight="1">
      <c r="A10" s="612" t="s">
        <v>393</v>
      </c>
      <c r="B10" s="613">
        <f>SUM(B12:B17,B19:B24)</f>
        <v>12</v>
      </c>
      <c r="C10" s="613">
        <f>SUM(C12:C17,C19:C24)</f>
        <v>58</v>
      </c>
      <c r="D10" s="613">
        <f>SUM(D12:D17,D19:D24)</f>
        <v>116602</v>
      </c>
      <c r="E10" s="613">
        <f>SUM(E12:E17,E19:E24)</f>
        <v>20065889</v>
      </c>
      <c r="F10" s="614">
        <f>IF(C10=0,0,INT(D10/C10))</f>
        <v>2010</v>
      </c>
      <c r="G10" s="614">
        <v>172089</v>
      </c>
    </row>
    <row r="11" spans="1:7" ht="10.5" customHeight="1">
      <c r="A11" s="604"/>
      <c r="B11" s="608"/>
      <c r="C11" s="608"/>
      <c r="D11" s="608"/>
      <c r="E11" s="608"/>
      <c r="F11" s="610"/>
      <c r="G11" s="610"/>
    </row>
    <row r="12" spans="1:7" ht="15" customHeight="1">
      <c r="A12" s="607" t="s">
        <v>576</v>
      </c>
      <c r="B12" s="608">
        <v>1</v>
      </c>
      <c r="C12" s="608">
        <v>3</v>
      </c>
      <c r="D12" s="608">
        <f>287850/50</f>
        <v>5757</v>
      </c>
      <c r="E12" s="608">
        <v>131322</v>
      </c>
      <c r="F12" s="610">
        <f>IF(C12="",0,INT(D12/C12))</f>
        <v>1919</v>
      </c>
      <c r="G12" s="610">
        <v>22811</v>
      </c>
    </row>
    <row r="13" spans="1:7" ht="15" customHeight="1">
      <c r="A13" s="607" t="s">
        <v>577</v>
      </c>
      <c r="B13" s="608">
        <v>1</v>
      </c>
      <c r="C13" s="608">
        <v>6</v>
      </c>
      <c r="D13" s="608">
        <f>558900/50</f>
        <v>11178</v>
      </c>
      <c r="E13" s="608">
        <v>584499</v>
      </c>
      <c r="F13" s="610">
        <f t="shared" ref="F13:F24" si="0">IF(C13="",0,INT(D13/C13))</f>
        <v>1863</v>
      </c>
      <c r="G13" s="610">
        <v>52290</v>
      </c>
    </row>
    <row r="14" spans="1:7" ht="15" customHeight="1">
      <c r="A14" s="607" t="s">
        <v>578</v>
      </c>
      <c r="B14" s="608">
        <v>1</v>
      </c>
      <c r="C14" s="608">
        <v>6</v>
      </c>
      <c r="D14" s="608">
        <f>539150/50</f>
        <v>10783</v>
      </c>
      <c r="E14" s="608">
        <v>214489</v>
      </c>
      <c r="F14" s="610">
        <f t="shared" si="0"/>
        <v>1797</v>
      </c>
      <c r="G14" s="610">
        <v>19891</v>
      </c>
    </row>
    <row r="15" spans="1:7" ht="15" customHeight="1">
      <c r="A15" s="607" t="s">
        <v>579</v>
      </c>
      <c r="B15" s="608">
        <v>1</v>
      </c>
      <c r="C15" s="608">
        <v>6</v>
      </c>
      <c r="D15" s="608">
        <f>558200/50</f>
        <v>11164</v>
      </c>
      <c r="E15" s="608">
        <v>246287</v>
      </c>
      <c r="F15" s="610">
        <f t="shared" si="0"/>
        <v>1860</v>
      </c>
      <c r="G15" s="610">
        <v>22061</v>
      </c>
    </row>
    <row r="16" spans="1:7" ht="15" customHeight="1">
      <c r="A16" s="607" t="s">
        <v>580</v>
      </c>
      <c r="B16" s="608">
        <v>1</v>
      </c>
      <c r="C16" s="608">
        <v>4</v>
      </c>
      <c r="D16" s="608">
        <f>404900/50</f>
        <v>8098</v>
      </c>
      <c r="E16" s="608">
        <v>898049</v>
      </c>
      <c r="F16" s="610">
        <f t="shared" si="0"/>
        <v>2024</v>
      </c>
      <c r="G16" s="610">
        <v>110898</v>
      </c>
    </row>
    <row r="17" spans="1:7" ht="15" customHeight="1">
      <c r="A17" s="607" t="s">
        <v>581</v>
      </c>
      <c r="B17" s="608">
        <v>1</v>
      </c>
      <c r="C17" s="608">
        <v>6</v>
      </c>
      <c r="D17" s="608">
        <f>500800/50</f>
        <v>10016</v>
      </c>
      <c r="E17" s="608">
        <v>207689</v>
      </c>
      <c r="F17" s="610">
        <f t="shared" si="0"/>
        <v>1669</v>
      </c>
      <c r="G17" s="610">
        <v>20736</v>
      </c>
    </row>
    <row r="18" spans="1:7" ht="10.5" customHeight="1">
      <c r="A18" s="604"/>
      <c r="B18" s="609"/>
      <c r="C18" s="609"/>
      <c r="D18" s="609"/>
      <c r="E18" s="609"/>
      <c r="F18" s="610"/>
      <c r="G18" s="610"/>
    </row>
    <row r="19" spans="1:7" ht="15" customHeight="1">
      <c r="A19" s="607" t="s">
        <v>582</v>
      </c>
      <c r="B19" s="608">
        <v>1</v>
      </c>
      <c r="C19" s="608">
        <v>3</v>
      </c>
      <c r="D19" s="608">
        <f>79350/50</f>
        <v>1587</v>
      </c>
      <c r="E19" s="608">
        <v>609518</v>
      </c>
      <c r="F19" s="610">
        <f t="shared" si="0"/>
        <v>529</v>
      </c>
      <c r="G19" s="610">
        <v>384070</v>
      </c>
    </row>
    <row r="20" spans="1:7" ht="15" customHeight="1">
      <c r="A20" s="607" t="s">
        <v>583</v>
      </c>
      <c r="B20" s="608">
        <v>1</v>
      </c>
      <c r="C20" s="608">
        <v>6</v>
      </c>
      <c r="D20" s="608">
        <f>530500/50</f>
        <v>10610</v>
      </c>
      <c r="E20" s="608">
        <v>218968</v>
      </c>
      <c r="F20" s="610">
        <f t="shared" si="0"/>
        <v>1768</v>
      </c>
      <c r="G20" s="610">
        <v>20638</v>
      </c>
    </row>
    <row r="21" spans="1:7" ht="15" customHeight="1">
      <c r="A21" s="607" t="s">
        <v>584</v>
      </c>
      <c r="B21" s="608">
        <v>1</v>
      </c>
      <c r="C21" s="608">
        <v>6</v>
      </c>
      <c r="D21" s="608">
        <f>514000/50</f>
        <v>10280</v>
      </c>
      <c r="E21" s="608">
        <v>281722</v>
      </c>
      <c r="F21" s="610">
        <f t="shared" si="0"/>
        <v>1713</v>
      </c>
      <c r="G21" s="610">
        <v>27405</v>
      </c>
    </row>
    <row r="22" spans="1:7" ht="15" customHeight="1">
      <c r="A22" s="607" t="s">
        <v>585</v>
      </c>
      <c r="B22" s="608">
        <v>1</v>
      </c>
      <c r="C22" s="608">
        <v>3</v>
      </c>
      <c r="D22" s="608">
        <f>240550/50</f>
        <v>4811</v>
      </c>
      <c r="E22" s="608">
        <v>559452</v>
      </c>
      <c r="F22" s="610">
        <f t="shared" si="0"/>
        <v>1603</v>
      </c>
      <c r="G22" s="610">
        <v>116286</v>
      </c>
    </row>
    <row r="23" spans="1:7" ht="15" customHeight="1">
      <c r="A23" s="607" t="s">
        <v>586</v>
      </c>
      <c r="B23" s="608">
        <v>1</v>
      </c>
      <c r="C23" s="608">
        <v>6</v>
      </c>
      <c r="D23" s="608">
        <f>1384350/50</f>
        <v>27687</v>
      </c>
      <c r="E23" s="608">
        <v>15540432</v>
      </c>
      <c r="F23" s="610">
        <f t="shared" si="0"/>
        <v>4614</v>
      </c>
      <c r="G23" s="610">
        <v>561290</v>
      </c>
    </row>
    <row r="24" spans="1:7" ht="15" customHeight="1">
      <c r="A24" s="607" t="s">
        <v>587</v>
      </c>
      <c r="B24" s="608">
        <v>1</v>
      </c>
      <c r="C24" s="608">
        <v>3</v>
      </c>
      <c r="D24" s="608">
        <f>231550/50</f>
        <v>4631</v>
      </c>
      <c r="E24" s="608">
        <v>573462</v>
      </c>
      <c r="F24" s="610">
        <f t="shared" si="0"/>
        <v>1543</v>
      </c>
      <c r="G24" s="610">
        <v>123831</v>
      </c>
    </row>
    <row r="25" spans="1:7" ht="9" customHeight="1">
      <c r="A25" s="616"/>
      <c r="B25" s="617"/>
      <c r="C25" s="618"/>
      <c r="D25" s="618"/>
      <c r="E25" s="618"/>
      <c r="F25" s="618"/>
      <c r="G25" s="618"/>
    </row>
    <row r="26" spans="1:7" ht="15" customHeight="1">
      <c r="A26" s="594" t="s">
        <v>588</v>
      </c>
      <c r="B26" s="619"/>
      <c r="C26" s="619"/>
      <c r="D26" s="619"/>
      <c r="E26" s="619"/>
      <c r="F26" s="619"/>
      <c r="G26" s="619"/>
    </row>
    <row r="27" spans="1:7" ht="15" customHeight="1">
      <c r="A27" s="620" t="s">
        <v>589</v>
      </c>
      <c r="B27" s="620"/>
      <c r="C27" s="620"/>
      <c r="D27" s="620"/>
      <c r="E27" s="620"/>
      <c r="F27" s="620"/>
      <c r="G27" s="620"/>
    </row>
    <row r="28" spans="1:7" ht="15" customHeight="1">
      <c r="A28" s="594" t="s">
        <v>590</v>
      </c>
      <c r="B28" s="594"/>
      <c r="C28" s="594"/>
      <c r="D28" s="594"/>
      <c r="E28" s="594"/>
      <c r="F28" s="594"/>
      <c r="G28" s="594"/>
    </row>
    <row r="29" spans="1:7" ht="15" customHeight="1">
      <c r="A29" s="594" t="s">
        <v>591</v>
      </c>
      <c r="B29" s="594"/>
      <c r="C29" s="594"/>
      <c r="D29" s="594"/>
      <c r="E29" s="594"/>
      <c r="F29" s="594"/>
      <c r="G29" s="594"/>
    </row>
    <row r="30" spans="1:7" ht="15" customHeight="1">
      <c r="A30" s="594" t="s">
        <v>592</v>
      </c>
      <c r="B30" s="594"/>
      <c r="C30" s="594"/>
      <c r="D30" s="594"/>
      <c r="E30" s="594"/>
      <c r="F30" s="594"/>
      <c r="G30" s="594"/>
    </row>
    <row r="31" spans="1:7" ht="15" customHeight="1">
      <c r="A31" s="594" t="s">
        <v>593</v>
      </c>
      <c r="B31" s="594"/>
      <c r="C31" s="594"/>
      <c r="D31" s="594"/>
      <c r="E31" s="594"/>
      <c r="F31" s="594"/>
      <c r="G31" s="594"/>
    </row>
    <row r="32" spans="1:7" ht="15" customHeight="1">
      <c r="A32" s="594"/>
      <c r="B32" s="594"/>
      <c r="C32" s="594"/>
      <c r="D32" s="594"/>
      <c r="E32" s="594"/>
      <c r="F32" s="594"/>
      <c r="G32" s="594"/>
    </row>
    <row r="33" spans="1:7" ht="15" customHeight="1">
      <c r="A33" s="594"/>
      <c r="B33" s="594"/>
      <c r="C33" s="594"/>
      <c r="D33" s="594"/>
      <c r="E33" s="594"/>
      <c r="F33" s="594"/>
      <c r="G33" s="594"/>
    </row>
    <row r="34" spans="1:7" ht="15" customHeight="1">
      <c r="A34" s="594"/>
      <c r="B34" s="594"/>
      <c r="C34" s="594"/>
      <c r="D34" s="594"/>
      <c r="E34" s="594"/>
      <c r="F34" s="594"/>
      <c r="G34" s="594"/>
    </row>
  </sheetData>
  <mergeCells count="9">
    <mergeCell ref="A27:G27"/>
    <mergeCell ref="A1:G1"/>
    <mergeCell ref="A3:A4"/>
    <mergeCell ref="B3:B4"/>
    <mergeCell ref="C3:C4"/>
    <mergeCell ref="D3:D4"/>
    <mergeCell ref="E3:E4"/>
    <mergeCell ref="F3:F4"/>
    <mergeCell ref="G3:G4"/>
  </mergeCells>
  <phoneticPr fontId="3"/>
  <pageMargins left="0.70866141732283472" right="0.62992125984251968" top="0.78740157480314965" bottom="0.59055118110236227" header="0.51181102362204722" footer="0.51181102362204722"/>
  <pageSetup paperSize="9" orientation="portrait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32B1D-9671-4106-B822-492775CE88E4}">
  <dimension ref="A1:J59"/>
  <sheetViews>
    <sheetView zoomScaleNormal="100" workbookViewId="0">
      <selection sqref="A1:H1"/>
    </sheetView>
  </sheetViews>
  <sheetFormatPr defaultColWidth="8.6328125" defaultRowHeight="14.25" customHeight="1"/>
  <cols>
    <col min="1" max="1" width="4.6328125" style="622" customWidth="1"/>
    <col min="2" max="2" width="6.08984375" style="622" customWidth="1"/>
    <col min="3" max="3" width="0.90625" style="622" customWidth="1"/>
    <col min="4" max="8" width="15.6328125" style="622" customWidth="1"/>
    <col min="9" max="11" width="9.6328125" style="622" customWidth="1"/>
    <col min="12" max="256" width="8.6328125" style="622"/>
    <col min="257" max="257" width="4.6328125" style="622" customWidth="1"/>
    <col min="258" max="258" width="6.08984375" style="622" customWidth="1"/>
    <col min="259" max="259" width="0.90625" style="622" customWidth="1"/>
    <col min="260" max="264" width="15.6328125" style="622" customWidth="1"/>
    <col min="265" max="267" width="9.6328125" style="622" customWidth="1"/>
    <col min="268" max="512" width="8.6328125" style="622"/>
    <col min="513" max="513" width="4.6328125" style="622" customWidth="1"/>
    <col min="514" max="514" width="6.08984375" style="622" customWidth="1"/>
    <col min="515" max="515" width="0.90625" style="622" customWidth="1"/>
    <col min="516" max="520" width="15.6328125" style="622" customWidth="1"/>
    <col min="521" max="523" width="9.6328125" style="622" customWidth="1"/>
    <col min="524" max="768" width="8.6328125" style="622"/>
    <col min="769" max="769" width="4.6328125" style="622" customWidth="1"/>
    <col min="770" max="770" width="6.08984375" style="622" customWidth="1"/>
    <col min="771" max="771" width="0.90625" style="622" customWidth="1"/>
    <col min="772" max="776" width="15.6328125" style="622" customWidth="1"/>
    <col min="777" max="779" width="9.6328125" style="622" customWidth="1"/>
    <col min="780" max="1024" width="8.6328125" style="622"/>
    <col min="1025" max="1025" width="4.6328125" style="622" customWidth="1"/>
    <col min="1026" max="1026" width="6.08984375" style="622" customWidth="1"/>
    <col min="1027" max="1027" width="0.90625" style="622" customWidth="1"/>
    <col min="1028" max="1032" width="15.6328125" style="622" customWidth="1"/>
    <col min="1033" max="1035" width="9.6328125" style="622" customWidth="1"/>
    <col min="1036" max="1280" width="8.6328125" style="622"/>
    <col min="1281" max="1281" width="4.6328125" style="622" customWidth="1"/>
    <col min="1282" max="1282" width="6.08984375" style="622" customWidth="1"/>
    <col min="1283" max="1283" width="0.90625" style="622" customWidth="1"/>
    <col min="1284" max="1288" width="15.6328125" style="622" customWidth="1"/>
    <col min="1289" max="1291" width="9.6328125" style="622" customWidth="1"/>
    <col min="1292" max="1536" width="8.6328125" style="622"/>
    <col min="1537" max="1537" width="4.6328125" style="622" customWidth="1"/>
    <col min="1538" max="1538" width="6.08984375" style="622" customWidth="1"/>
    <col min="1539" max="1539" width="0.90625" style="622" customWidth="1"/>
    <col min="1540" max="1544" width="15.6328125" style="622" customWidth="1"/>
    <col min="1545" max="1547" width="9.6328125" style="622" customWidth="1"/>
    <col min="1548" max="1792" width="8.6328125" style="622"/>
    <col min="1793" max="1793" width="4.6328125" style="622" customWidth="1"/>
    <col min="1794" max="1794" width="6.08984375" style="622" customWidth="1"/>
    <col min="1795" max="1795" width="0.90625" style="622" customWidth="1"/>
    <col min="1796" max="1800" width="15.6328125" style="622" customWidth="1"/>
    <col min="1801" max="1803" width="9.6328125" style="622" customWidth="1"/>
    <col min="1804" max="2048" width="8.6328125" style="622"/>
    <col min="2049" max="2049" width="4.6328125" style="622" customWidth="1"/>
    <col min="2050" max="2050" width="6.08984375" style="622" customWidth="1"/>
    <col min="2051" max="2051" width="0.90625" style="622" customWidth="1"/>
    <col min="2052" max="2056" width="15.6328125" style="622" customWidth="1"/>
    <col min="2057" max="2059" width="9.6328125" style="622" customWidth="1"/>
    <col min="2060" max="2304" width="8.6328125" style="622"/>
    <col min="2305" max="2305" width="4.6328125" style="622" customWidth="1"/>
    <col min="2306" max="2306" width="6.08984375" style="622" customWidth="1"/>
    <col min="2307" max="2307" width="0.90625" style="622" customWidth="1"/>
    <col min="2308" max="2312" width="15.6328125" style="622" customWidth="1"/>
    <col min="2313" max="2315" width="9.6328125" style="622" customWidth="1"/>
    <col min="2316" max="2560" width="8.6328125" style="622"/>
    <col min="2561" max="2561" width="4.6328125" style="622" customWidth="1"/>
    <col min="2562" max="2562" width="6.08984375" style="622" customWidth="1"/>
    <col min="2563" max="2563" width="0.90625" style="622" customWidth="1"/>
    <col min="2564" max="2568" width="15.6328125" style="622" customWidth="1"/>
    <col min="2569" max="2571" width="9.6328125" style="622" customWidth="1"/>
    <col min="2572" max="2816" width="8.6328125" style="622"/>
    <col min="2817" max="2817" width="4.6328125" style="622" customWidth="1"/>
    <col min="2818" max="2818" width="6.08984375" style="622" customWidth="1"/>
    <col min="2819" max="2819" width="0.90625" style="622" customWidth="1"/>
    <col min="2820" max="2824" width="15.6328125" style="622" customWidth="1"/>
    <col min="2825" max="2827" width="9.6328125" style="622" customWidth="1"/>
    <col min="2828" max="3072" width="8.6328125" style="622"/>
    <col min="3073" max="3073" width="4.6328125" style="622" customWidth="1"/>
    <col min="3074" max="3074" width="6.08984375" style="622" customWidth="1"/>
    <col min="3075" max="3075" width="0.90625" style="622" customWidth="1"/>
    <col min="3076" max="3080" width="15.6328125" style="622" customWidth="1"/>
    <col min="3081" max="3083" width="9.6328125" style="622" customWidth="1"/>
    <col min="3084" max="3328" width="8.6328125" style="622"/>
    <col min="3329" max="3329" width="4.6328125" style="622" customWidth="1"/>
    <col min="3330" max="3330" width="6.08984375" style="622" customWidth="1"/>
    <col min="3331" max="3331" width="0.90625" style="622" customWidth="1"/>
    <col min="3332" max="3336" width="15.6328125" style="622" customWidth="1"/>
    <col min="3337" max="3339" width="9.6328125" style="622" customWidth="1"/>
    <col min="3340" max="3584" width="8.6328125" style="622"/>
    <col min="3585" max="3585" width="4.6328125" style="622" customWidth="1"/>
    <col min="3586" max="3586" width="6.08984375" style="622" customWidth="1"/>
    <col min="3587" max="3587" width="0.90625" style="622" customWidth="1"/>
    <col min="3588" max="3592" width="15.6328125" style="622" customWidth="1"/>
    <col min="3593" max="3595" width="9.6328125" style="622" customWidth="1"/>
    <col min="3596" max="3840" width="8.6328125" style="622"/>
    <col min="3841" max="3841" width="4.6328125" style="622" customWidth="1"/>
    <col min="3842" max="3842" width="6.08984375" style="622" customWidth="1"/>
    <col min="3843" max="3843" width="0.90625" style="622" customWidth="1"/>
    <col min="3844" max="3848" width="15.6328125" style="622" customWidth="1"/>
    <col min="3849" max="3851" width="9.6328125" style="622" customWidth="1"/>
    <col min="3852" max="4096" width="8.6328125" style="622"/>
    <col min="4097" max="4097" width="4.6328125" style="622" customWidth="1"/>
    <col min="4098" max="4098" width="6.08984375" style="622" customWidth="1"/>
    <col min="4099" max="4099" width="0.90625" style="622" customWidth="1"/>
    <col min="4100" max="4104" width="15.6328125" style="622" customWidth="1"/>
    <col min="4105" max="4107" width="9.6328125" style="622" customWidth="1"/>
    <col min="4108" max="4352" width="8.6328125" style="622"/>
    <col min="4353" max="4353" width="4.6328125" style="622" customWidth="1"/>
    <col min="4354" max="4354" width="6.08984375" style="622" customWidth="1"/>
    <col min="4355" max="4355" width="0.90625" style="622" customWidth="1"/>
    <col min="4356" max="4360" width="15.6328125" style="622" customWidth="1"/>
    <col min="4361" max="4363" width="9.6328125" style="622" customWidth="1"/>
    <col min="4364" max="4608" width="8.6328125" style="622"/>
    <col min="4609" max="4609" width="4.6328125" style="622" customWidth="1"/>
    <col min="4610" max="4610" width="6.08984375" style="622" customWidth="1"/>
    <col min="4611" max="4611" width="0.90625" style="622" customWidth="1"/>
    <col min="4612" max="4616" width="15.6328125" style="622" customWidth="1"/>
    <col min="4617" max="4619" width="9.6328125" style="622" customWidth="1"/>
    <col min="4620" max="4864" width="8.6328125" style="622"/>
    <col min="4865" max="4865" width="4.6328125" style="622" customWidth="1"/>
    <col min="4866" max="4866" width="6.08984375" style="622" customWidth="1"/>
    <col min="4867" max="4867" width="0.90625" style="622" customWidth="1"/>
    <col min="4868" max="4872" width="15.6328125" style="622" customWidth="1"/>
    <col min="4873" max="4875" width="9.6328125" style="622" customWidth="1"/>
    <col min="4876" max="5120" width="8.6328125" style="622"/>
    <col min="5121" max="5121" width="4.6328125" style="622" customWidth="1"/>
    <col min="5122" max="5122" width="6.08984375" style="622" customWidth="1"/>
    <col min="5123" max="5123" width="0.90625" style="622" customWidth="1"/>
    <col min="5124" max="5128" width="15.6328125" style="622" customWidth="1"/>
    <col min="5129" max="5131" width="9.6328125" style="622" customWidth="1"/>
    <col min="5132" max="5376" width="8.6328125" style="622"/>
    <col min="5377" max="5377" width="4.6328125" style="622" customWidth="1"/>
    <col min="5378" max="5378" width="6.08984375" style="622" customWidth="1"/>
    <col min="5379" max="5379" width="0.90625" style="622" customWidth="1"/>
    <col min="5380" max="5384" width="15.6328125" style="622" customWidth="1"/>
    <col min="5385" max="5387" width="9.6328125" style="622" customWidth="1"/>
    <col min="5388" max="5632" width="8.6328125" style="622"/>
    <col min="5633" max="5633" width="4.6328125" style="622" customWidth="1"/>
    <col min="5634" max="5634" width="6.08984375" style="622" customWidth="1"/>
    <col min="5635" max="5635" width="0.90625" style="622" customWidth="1"/>
    <col min="5636" max="5640" width="15.6328125" style="622" customWidth="1"/>
    <col min="5641" max="5643" width="9.6328125" style="622" customWidth="1"/>
    <col min="5644" max="5888" width="8.6328125" style="622"/>
    <col min="5889" max="5889" width="4.6328125" style="622" customWidth="1"/>
    <col min="5890" max="5890" width="6.08984375" style="622" customWidth="1"/>
    <col min="5891" max="5891" width="0.90625" style="622" customWidth="1"/>
    <col min="5892" max="5896" width="15.6328125" style="622" customWidth="1"/>
    <col min="5897" max="5899" width="9.6328125" style="622" customWidth="1"/>
    <col min="5900" max="6144" width="8.6328125" style="622"/>
    <col min="6145" max="6145" width="4.6328125" style="622" customWidth="1"/>
    <col min="6146" max="6146" width="6.08984375" style="622" customWidth="1"/>
    <col min="6147" max="6147" width="0.90625" style="622" customWidth="1"/>
    <col min="6148" max="6152" width="15.6328125" style="622" customWidth="1"/>
    <col min="6153" max="6155" width="9.6328125" style="622" customWidth="1"/>
    <col min="6156" max="6400" width="8.6328125" style="622"/>
    <col min="6401" max="6401" width="4.6328125" style="622" customWidth="1"/>
    <col min="6402" max="6402" width="6.08984375" style="622" customWidth="1"/>
    <col min="6403" max="6403" width="0.90625" style="622" customWidth="1"/>
    <col min="6404" max="6408" width="15.6328125" style="622" customWidth="1"/>
    <col min="6409" max="6411" width="9.6328125" style="622" customWidth="1"/>
    <col min="6412" max="6656" width="8.6328125" style="622"/>
    <col min="6657" max="6657" width="4.6328125" style="622" customWidth="1"/>
    <col min="6658" max="6658" width="6.08984375" style="622" customWidth="1"/>
    <col min="6659" max="6659" width="0.90625" style="622" customWidth="1"/>
    <col min="6660" max="6664" width="15.6328125" style="622" customWidth="1"/>
    <col min="6665" max="6667" width="9.6328125" style="622" customWidth="1"/>
    <col min="6668" max="6912" width="8.6328125" style="622"/>
    <col min="6913" max="6913" width="4.6328125" style="622" customWidth="1"/>
    <col min="6914" max="6914" width="6.08984375" style="622" customWidth="1"/>
    <col min="6915" max="6915" width="0.90625" style="622" customWidth="1"/>
    <col min="6916" max="6920" width="15.6328125" style="622" customWidth="1"/>
    <col min="6921" max="6923" width="9.6328125" style="622" customWidth="1"/>
    <col min="6924" max="7168" width="8.6328125" style="622"/>
    <col min="7169" max="7169" width="4.6328125" style="622" customWidth="1"/>
    <col min="7170" max="7170" width="6.08984375" style="622" customWidth="1"/>
    <col min="7171" max="7171" width="0.90625" style="622" customWidth="1"/>
    <col min="7172" max="7176" width="15.6328125" style="622" customWidth="1"/>
    <col min="7177" max="7179" width="9.6328125" style="622" customWidth="1"/>
    <col min="7180" max="7424" width="8.6328125" style="622"/>
    <col min="7425" max="7425" width="4.6328125" style="622" customWidth="1"/>
    <col min="7426" max="7426" width="6.08984375" style="622" customWidth="1"/>
    <col min="7427" max="7427" width="0.90625" style="622" customWidth="1"/>
    <col min="7428" max="7432" width="15.6328125" style="622" customWidth="1"/>
    <col min="7433" max="7435" width="9.6328125" style="622" customWidth="1"/>
    <col min="7436" max="7680" width="8.6328125" style="622"/>
    <col min="7681" max="7681" width="4.6328125" style="622" customWidth="1"/>
    <col min="7682" max="7682" width="6.08984375" style="622" customWidth="1"/>
    <col min="7683" max="7683" width="0.90625" style="622" customWidth="1"/>
    <col min="7684" max="7688" width="15.6328125" style="622" customWidth="1"/>
    <col min="7689" max="7691" width="9.6328125" style="622" customWidth="1"/>
    <col min="7692" max="7936" width="8.6328125" style="622"/>
    <col min="7937" max="7937" width="4.6328125" style="622" customWidth="1"/>
    <col min="7938" max="7938" width="6.08984375" style="622" customWidth="1"/>
    <col min="7939" max="7939" width="0.90625" style="622" customWidth="1"/>
    <col min="7940" max="7944" width="15.6328125" style="622" customWidth="1"/>
    <col min="7945" max="7947" width="9.6328125" style="622" customWidth="1"/>
    <col min="7948" max="8192" width="8.6328125" style="622"/>
    <col min="8193" max="8193" width="4.6328125" style="622" customWidth="1"/>
    <col min="8194" max="8194" width="6.08984375" style="622" customWidth="1"/>
    <col min="8195" max="8195" width="0.90625" style="622" customWidth="1"/>
    <col min="8196" max="8200" width="15.6328125" style="622" customWidth="1"/>
    <col min="8201" max="8203" width="9.6328125" style="622" customWidth="1"/>
    <col min="8204" max="8448" width="8.6328125" style="622"/>
    <col min="8449" max="8449" width="4.6328125" style="622" customWidth="1"/>
    <col min="8450" max="8450" width="6.08984375" style="622" customWidth="1"/>
    <col min="8451" max="8451" width="0.90625" style="622" customWidth="1"/>
    <col min="8452" max="8456" width="15.6328125" style="622" customWidth="1"/>
    <col min="8457" max="8459" width="9.6328125" style="622" customWidth="1"/>
    <col min="8460" max="8704" width="8.6328125" style="622"/>
    <col min="8705" max="8705" width="4.6328125" style="622" customWidth="1"/>
    <col min="8706" max="8706" width="6.08984375" style="622" customWidth="1"/>
    <col min="8707" max="8707" width="0.90625" style="622" customWidth="1"/>
    <col min="8708" max="8712" width="15.6328125" style="622" customWidth="1"/>
    <col min="8713" max="8715" width="9.6328125" style="622" customWidth="1"/>
    <col min="8716" max="8960" width="8.6328125" style="622"/>
    <col min="8961" max="8961" width="4.6328125" style="622" customWidth="1"/>
    <col min="8962" max="8962" width="6.08984375" style="622" customWidth="1"/>
    <col min="8963" max="8963" width="0.90625" style="622" customWidth="1"/>
    <col min="8964" max="8968" width="15.6328125" style="622" customWidth="1"/>
    <col min="8969" max="8971" width="9.6328125" style="622" customWidth="1"/>
    <col min="8972" max="9216" width="8.6328125" style="622"/>
    <col min="9217" max="9217" width="4.6328125" style="622" customWidth="1"/>
    <col min="9218" max="9218" width="6.08984375" style="622" customWidth="1"/>
    <col min="9219" max="9219" width="0.90625" style="622" customWidth="1"/>
    <col min="9220" max="9224" width="15.6328125" style="622" customWidth="1"/>
    <col min="9225" max="9227" width="9.6328125" style="622" customWidth="1"/>
    <col min="9228" max="9472" width="8.6328125" style="622"/>
    <col min="9473" max="9473" width="4.6328125" style="622" customWidth="1"/>
    <col min="9474" max="9474" width="6.08984375" style="622" customWidth="1"/>
    <col min="9475" max="9475" width="0.90625" style="622" customWidth="1"/>
    <col min="9476" max="9480" width="15.6328125" style="622" customWidth="1"/>
    <col min="9481" max="9483" width="9.6328125" style="622" customWidth="1"/>
    <col min="9484" max="9728" width="8.6328125" style="622"/>
    <col min="9729" max="9729" width="4.6328125" style="622" customWidth="1"/>
    <col min="9730" max="9730" width="6.08984375" style="622" customWidth="1"/>
    <col min="9731" max="9731" width="0.90625" style="622" customWidth="1"/>
    <col min="9732" max="9736" width="15.6328125" style="622" customWidth="1"/>
    <col min="9737" max="9739" width="9.6328125" style="622" customWidth="1"/>
    <col min="9740" max="9984" width="8.6328125" style="622"/>
    <col min="9985" max="9985" width="4.6328125" style="622" customWidth="1"/>
    <col min="9986" max="9986" width="6.08984375" style="622" customWidth="1"/>
    <col min="9987" max="9987" width="0.90625" style="622" customWidth="1"/>
    <col min="9988" max="9992" width="15.6328125" style="622" customWidth="1"/>
    <col min="9993" max="9995" width="9.6328125" style="622" customWidth="1"/>
    <col min="9996" max="10240" width="8.6328125" style="622"/>
    <col min="10241" max="10241" width="4.6328125" style="622" customWidth="1"/>
    <col min="10242" max="10242" width="6.08984375" style="622" customWidth="1"/>
    <col min="10243" max="10243" width="0.90625" style="622" customWidth="1"/>
    <col min="10244" max="10248" width="15.6328125" style="622" customWidth="1"/>
    <col min="10249" max="10251" width="9.6328125" style="622" customWidth="1"/>
    <col min="10252" max="10496" width="8.6328125" style="622"/>
    <col min="10497" max="10497" width="4.6328125" style="622" customWidth="1"/>
    <col min="10498" max="10498" width="6.08984375" style="622" customWidth="1"/>
    <col min="10499" max="10499" width="0.90625" style="622" customWidth="1"/>
    <col min="10500" max="10504" width="15.6328125" style="622" customWidth="1"/>
    <col min="10505" max="10507" width="9.6328125" style="622" customWidth="1"/>
    <col min="10508" max="10752" width="8.6328125" style="622"/>
    <col min="10753" max="10753" width="4.6328125" style="622" customWidth="1"/>
    <col min="10754" max="10754" width="6.08984375" style="622" customWidth="1"/>
    <col min="10755" max="10755" width="0.90625" style="622" customWidth="1"/>
    <col min="10756" max="10760" width="15.6328125" style="622" customWidth="1"/>
    <col min="10761" max="10763" width="9.6328125" style="622" customWidth="1"/>
    <col min="10764" max="11008" width="8.6328125" style="622"/>
    <col min="11009" max="11009" width="4.6328125" style="622" customWidth="1"/>
    <col min="11010" max="11010" width="6.08984375" style="622" customWidth="1"/>
    <col min="11011" max="11011" width="0.90625" style="622" customWidth="1"/>
    <col min="11012" max="11016" width="15.6328125" style="622" customWidth="1"/>
    <col min="11017" max="11019" width="9.6328125" style="622" customWidth="1"/>
    <col min="11020" max="11264" width="8.6328125" style="622"/>
    <col min="11265" max="11265" width="4.6328125" style="622" customWidth="1"/>
    <col min="11266" max="11266" width="6.08984375" style="622" customWidth="1"/>
    <col min="11267" max="11267" width="0.90625" style="622" customWidth="1"/>
    <col min="11268" max="11272" width="15.6328125" style="622" customWidth="1"/>
    <col min="11273" max="11275" width="9.6328125" style="622" customWidth="1"/>
    <col min="11276" max="11520" width="8.6328125" style="622"/>
    <col min="11521" max="11521" width="4.6328125" style="622" customWidth="1"/>
    <col min="11522" max="11522" width="6.08984375" style="622" customWidth="1"/>
    <col min="11523" max="11523" width="0.90625" style="622" customWidth="1"/>
    <col min="11524" max="11528" width="15.6328125" style="622" customWidth="1"/>
    <col min="11529" max="11531" width="9.6328125" style="622" customWidth="1"/>
    <col min="11532" max="11776" width="8.6328125" style="622"/>
    <col min="11777" max="11777" width="4.6328125" style="622" customWidth="1"/>
    <col min="11778" max="11778" width="6.08984375" style="622" customWidth="1"/>
    <col min="11779" max="11779" width="0.90625" style="622" customWidth="1"/>
    <col min="11780" max="11784" width="15.6328125" style="622" customWidth="1"/>
    <col min="11785" max="11787" width="9.6328125" style="622" customWidth="1"/>
    <col min="11788" max="12032" width="8.6328125" style="622"/>
    <col min="12033" max="12033" width="4.6328125" style="622" customWidth="1"/>
    <col min="12034" max="12034" width="6.08984375" style="622" customWidth="1"/>
    <col min="12035" max="12035" width="0.90625" style="622" customWidth="1"/>
    <col min="12036" max="12040" width="15.6328125" style="622" customWidth="1"/>
    <col min="12041" max="12043" width="9.6328125" style="622" customWidth="1"/>
    <col min="12044" max="12288" width="8.6328125" style="622"/>
    <col min="12289" max="12289" width="4.6328125" style="622" customWidth="1"/>
    <col min="12290" max="12290" width="6.08984375" style="622" customWidth="1"/>
    <col min="12291" max="12291" width="0.90625" style="622" customWidth="1"/>
    <col min="12292" max="12296" width="15.6328125" style="622" customWidth="1"/>
    <col min="12297" max="12299" width="9.6328125" style="622" customWidth="1"/>
    <col min="12300" max="12544" width="8.6328125" style="622"/>
    <col min="12545" max="12545" width="4.6328125" style="622" customWidth="1"/>
    <col min="12546" max="12546" width="6.08984375" style="622" customWidth="1"/>
    <col min="12547" max="12547" width="0.90625" style="622" customWidth="1"/>
    <col min="12548" max="12552" width="15.6328125" style="622" customWidth="1"/>
    <col min="12553" max="12555" width="9.6328125" style="622" customWidth="1"/>
    <col min="12556" max="12800" width="8.6328125" style="622"/>
    <col min="12801" max="12801" width="4.6328125" style="622" customWidth="1"/>
    <col min="12802" max="12802" width="6.08984375" style="622" customWidth="1"/>
    <col min="12803" max="12803" width="0.90625" style="622" customWidth="1"/>
    <col min="12804" max="12808" width="15.6328125" style="622" customWidth="1"/>
    <col min="12809" max="12811" width="9.6328125" style="622" customWidth="1"/>
    <col min="12812" max="13056" width="8.6328125" style="622"/>
    <col min="13057" max="13057" width="4.6328125" style="622" customWidth="1"/>
    <col min="13058" max="13058" width="6.08984375" style="622" customWidth="1"/>
    <col min="13059" max="13059" width="0.90625" style="622" customWidth="1"/>
    <col min="13060" max="13064" width="15.6328125" style="622" customWidth="1"/>
    <col min="13065" max="13067" width="9.6328125" style="622" customWidth="1"/>
    <col min="13068" max="13312" width="8.6328125" style="622"/>
    <col min="13313" max="13313" width="4.6328125" style="622" customWidth="1"/>
    <col min="13314" max="13314" width="6.08984375" style="622" customWidth="1"/>
    <col min="13315" max="13315" width="0.90625" style="622" customWidth="1"/>
    <col min="13316" max="13320" width="15.6328125" style="622" customWidth="1"/>
    <col min="13321" max="13323" width="9.6328125" style="622" customWidth="1"/>
    <col min="13324" max="13568" width="8.6328125" style="622"/>
    <col min="13569" max="13569" width="4.6328125" style="622" customWidth="1"/>
    <col min="13570" max="13570" width="6.08984375" style="622" customWidth="1"/>
    <col min="13571" max="13571" width="0.90625" style="622" customWidth="1"/>
    <col min="13572" max="13576" width="15.6328125" style="622" customWidth="1"/>
    <col min="13577" max="13579" width="9.6328125" style="622" customWidth="1"/>
    <col min="13580" max="13824" width="8.6328125" style="622"/>
    <col min="13825" max="13825" width="4.6328125" style="622" customWidth="1"/>
    <col min="13826" max="13826" width="6.08984375" style="622" customWidth="1"/>
    <col min="13827" max="13827" width="0.90625" style="622" customWidth="1"/>
    <col min="13828" max="13832" width="15.6328125" style="622" customWidth="1"/>
    <col min="13833" max="13835" width="9.6328125" style="622" customWidth="1"/>
    <col min="13836" max="14080" width="8.6328125" style="622"/>
    <col min="14081" max="14081" width="4.6328125" style="622" customWidth="1"/>
    <col min="14082" max="14082" width="6.08984375" style="622" customWidth="1"/>
    <col min="14083" max="14083" width="0.90625" style="622" customWidth="1"/>
    <col min="14084" max="14088" width="15.6328125" style="622" customWidth="1"/>
    <col min="14089" max="14091" width="9.6328125" style="622" customWidth="1"/>
    <col min="14092" max="14336" width="8.6328125" style="622"/>
    <col min="14337" max="14337" width="4.6328125" style="622" customWidth="1"/>
    <col min="14338" max="14338" width="6.08984375" style="622" customWidth="1"/>
    <col min="14339" max="14339" width="0.90625" style="622" customWidth="1"/>
    <col min="14340" max="14344" width="15.6328125" style="622" customWidth="1"/>
    <col min="14345" max="14347" width="9.6328125" style="622" customWidth="1"/>
    <col min="14348" max="14592" width="8.6328125" style="622"/>
    <col min="14593" max="14593" width="4.6328125" style="622" customWidth="1"/>
    <col min="14594" max="14594" width="6.08984375" style="622" customWidth="1"/>
    <col min="14595" max="14595" width="0.90625" style="622" customWidth="1"/>
    <col min="14596" max="14600" width="15.6328125" style="622" customWidth="1"/>
    <col min="14601" max="14603" width="9.6328125" style="622" customWidth="1"/>
    <col min="14604" max="14848" width="8.6328125" style="622"/>
    <col min="14849" max="14849" width="4.6328125" style="622" customWidth="1"/>
    <col min="14850" max="14850" width="6.08984375" style="622" customWidth="1"/>
    <col min="14851" max="14851" width="0.90625" style="622" customWidth="1"/>
    <col min="14852" max="14856" width="15.6328125" style="622" customWidth="1"/>
    <col min="14857" max="14859" width="9.6328125" style="622" customWidth="1"/>
    <col min="14860" max="15104" width="8.6328125" style="622"/>
    <col min="15105" max="15105" width="4.6328125" style="622" customWidth="1"/>
    <col min="15106" max="15106" width="6.08984375" style="622" customWidth="1"/>
    <col min="15107" max="15107" width="0.90625" style="622" customWidth="1"/>
    <col min="15108" max="15112" width="15.6328125" style="622" customWidth="1"/>
    <col min="15113" max="15115" width="9.6328125" style="622" customWidth="1"/>
    <col min="15116" max="15360" width="8.6328125" style="622"/>
    <col min="15361" max="15361" width="4.6328125" style="622" customWidth="1"/>
    <col min="15362" max="15362" width="6.08984375" style="622" customWidth="1"/>
    <col min="15363" max="15363" width="0.90625" style="622" customWidth="1"/>
    <col min="15364" max="15368" width="15.6328125" style="622" customWidth="1"/>
    <col min="15369" max="15371" width="9.6328125" style="622" customWidth="1"/>
    <col min="15372" max="15616" width="8.6328125" style="622"/>
    <col min="15617" max="15617" width="4.6328125" style="622" customWidth="1"/>
    <col min="15618" max="15618" width="6.08984375" style="622" customWidth="1"/>
    <col min="15619" max="15619" width="0.90625" style="622" customWidth="1"/>
    <col min="15620" max="15624" width="15.6328125" style="622" customWidth="1"/>
    <col min="15625" max="15627" width="9.6328125" style="622" customWidth="1"/>
    <col min="15628" max="15872" width="8.6328125" style="622"/>
    <col min="15873" max="15873" width="4.6328125" style="622" customWidth="1"/>
    <col min="15874" max="15874" width="6.08984375" style="622" customWidth="1"/>
    <col min="15875" max="15875" width="0.90625" style="622" customWidth="1"/>
    <col min="15876" max="15880" width="15.6328125" style="622" customWidth="1"/>
    <col min="15881" max="15883" width="9.6328125" style="622" customWidth="1"/>
    <col min="15884" max="16128" width="8.6328125" style="622"/>
    <col min="16129" max="16129" width="4.6328125" style="622" customWidth="1"/>
    <col min="16130" max="16130" width="6.08984375" style="622" customWidth="1"/>
    <col min="16131" max="16131" width="0.90625" style="622" customWidth="1"/>
    <col min="16132" max="16136" width="15.6328125" style="622" customWidth="1"/>
    <col min="16137" max="16139" width="9.6328125" style="622" customWidth="1"/>
    <col min="16140" max="16384" width="8.6328125" style="622"/>
  </cols>
  <sheetData>
    <row r="1" spans="1:10" ht="24.75" customHeight="1">
      <c r="A1" s="724" t="s">
        <v>594</v>
      </c>
      <c r="B1" s="724"/>
      <c r="C1" s="724"/>
      <c r="D1" s="724"/>
      <c r="E1" s="724"/>
      <c r="F1" s="724"/>
      <c r="G1" s="724"/>
      <c r="H1" s="724"/>
      <c r="I1" s="621"/>
    </row>
    <row r="2" spans="1:10" ht="15" customHeight="1">
      <c r="A2" s="623"/>
      <c r="B2" s="623"/>
      <c r="C2" s="623"/>
      <c r="D2" s="623"/>
      <c r="E2" s="623"/>
      <c r="F2" s="623"/>
      <c r="G2" s="623"/>
      <c r="H2" s="623"/>
    </row>
    <row r="3" spans="1:10" ht="15" customHeight="1">
      <c r="A3" s="623" t="s">
        <v>595</v>
      </c>
      <c r="B3" s="623"/>
      <c r="C3" s="623"/>
      <c r="D3" s="623"/>
      <c r="E3" s="623"/>
      <c r="F3" s="623"/>
      <c r="G3" s="623"/>
      <c r="H3" s="623"/>
      <c r="J3" s="624"/>
    </row>
    <row r="4" spans="1:10" ht="15" customHeight="1">
      <c r="A4" s="625" t="s">
        <v>596</v>
      </c>
      <c r="B4" s="625"/>
      <c r="C4" s="626"/>
      <c r="D4" s="627" t="s">
        <v>597</v>
      </c>
      <c r="E4" s="628"/>
      <c r="F4" s="629" t="s">
        <v>598</v>
      </c>
      <c r="G4" s="628"/>
      <c r="H4" s="630" t="s">
        <v>599</v>
      </c>
      <c r="I4" s="624"/>
      <c r="J4" s="624"/>
    </row>
    <row r="5" spans="1:10" ht="15" customHeight="1">
      <c r="A5" s="631"/>
      <c r="B5" s="631"/>
      <c r="C5" s="632"/>
      <c r="D5" s="633"/>
      <c r="E5" s="634" t="s">
        <v>600</v>
      </c>
      <c r="F5" s="635"/>
      <c r="G5" s="634" t="s">
        <v>600</v>
      </c>
      <c r="H5" s="636"/>
      <c r="I5" s="624"/>
      <c r="J5" s="624"/>
    </row>
    <row r="6" spans="1:10" ht="9" customHeight="1">
      <c r="A6" s="623"/>
      <c r="B6" s="637"/>
      <c r="C6" s="637"/>
      <c r="D6" s="638"/>
      <c r="E6" s="639"/>
      <c r="F6" s="639"/>
      <c r="G6" s="639"/>
      <c r="H6" s="639"/>
    </row>
    <row r="7" spans="1:10" ht="15" customHeight="1">
      <c r="A7" s="640" t="s">
        <v>212</v>
      </c>
      <c r="B7" s="641" t="s">
        <v>601</v>
      </c>
      <c r="C7" s="623"/>
      <c r="D7" s="642">
        <v>4670000</v>
      </c>
      <c r="E7" s="643">
        <v>406757</v>
      </c>
      <c r="F7" s="643">
        <v>1951889</v>
      </c>
      <c r="G7" s="643">
        <v>66190</v>
      </c>
      <c r="H7" s="644">
        <v>41.8</v>
      </c>
    </row>
    <row r="8" spans="1:10" ht="15" customHeight="1">
      <c r="A8" s="645"/>
      <c r="B8" s="641" t="s">
        <v>602</v>
      </c>
      <c r="C8" s="623"/>
      <c r="D8" s="642">
        <v>5718000</v>
      </c>
      <c r="E8" s="643">
        <v>379675</v>
      </c>
      <c r="F8" s="643">
        <v>2075119</v>
      </c>
      <c r="G8" s="643">
        <v>63725</v>
      </c>
      <c r="H8" s="644">
        <v>36.299999999999997</v>
      </c>
    </row>
    <row r="9" spans="1:10" ht="15" customHeight="1">
      <c r="A9" s="645"/>
      <c r="B9" s="641" t="s">
        <v>252</v>
      </c>
      <c r="C9" s="646"/>
      <c r="D9" s="647">
        <v>5482000</v>
      </c>
      <c r="E9" s="647">
        <v>175425</v>
      </c>
      <c r="F9" s="647">
        <v>1907431</v>
      </c>
      <c r="G9" s="647">
        <v>35797</v>
      </c>
      <c r="H9" s="647">
        <v>34.799999999999997</v>
      </c>
    </row>
    <row r="10" spans="1:10" s="649" customFormat="1" ht="15" customHeight="1">
      <c r="A10" s="648"/>
      <c r="B10" s="641" t="s">
        <v>253</v>
      </c>
      <c r="C10" s="646"/>
      <c r="D10" s="118">
        <v>5327000</v>
      </c>
      <c r="E10" s="118">
        <v>346788</v>
      </c>
      <c r="F10" s="118">
        <v>2096045</v>
      </c>
      <c r="G10" s="118">
        <v>54072</v>
      </c>
      <c r="H10" s="118">
        <v>39</v>
      </c>
    </row>
    <row r="11" spans="1:10" s="649" customFormat="1" ht="15" customHeight="1">
      <c r="A11" s="648"/>
      <c r="B11" s="650" t="s">
        <v>254</v>
      </c>
      <c r="C11" s="646"/>
      <c r="D11" s="368">
        <v>5468000</v>
      </c>
      <c r="E11" s="368">
        <v>192213</v>
      </c>
      <c r="F11" s="368">
        <v>2228212</v>
      </c>
      <c r="G11" s="368">
        <v>40191</v>
      </c>
      <c r="H11" s="368">
        <v>41</v>
      </c>
    </row>
    <row r="12" spans="1:10" ht="9" customHeight="1">
      <c r="A12" s="651"/>
      <c r="B12" s="651"/>
      <c r="C12" s="651"/>
      <c r="D12" s="652"/>
      <c r="E12" s="653"/>
      <c r="F12" s="653"/>
      <c r="G12" s="653"/>
      <c r="H12" s="653"/>
      <c r="I12" s="654"/>
      <c r="J12" s="654"/>
    </row>
    <row r="13" spans="1:10" ht="15" customHeight="1">
      <c r="A13" s="623" t="s">
        <v>603</v>
      </c>
      <c r="B13" s="623"/>
      <c r="C13" s="623"/>
      <c r="D13" s="655"/>
      <c r="E13" s="655"/>
      <c r="F13" s="655"/>
      <c r="G13" s="655"/>
      <c r="H13" s="655"/>
      <c r="I13" s="654"/>
      <c r="J13" s="654"/>
    </row>
    <row r="14" spans="1:10" ht="15" customHeight="1">
      <c r="A14" s="623" t="s">
        <v>604</v>
      </c>
      <c r="B14" s="623"/>
      <c r="C14" s="623"/>
      <c r="D14" s="655"/>
      <c r="E14" s="655"/>
      <c r="F14" s="655"/>
      <c r="G14" s="655"/>
      <c r="H14" s="655"/>
      <c r="I14" s="654"/>
      <c r="J14" s="654"/>
    </row>
    <row r="15" spans="1:10" ht="15" customHeight="1">
      <c r="D15" s="654"/>
      <c r="E15" s="654"/>
      <c r="F15" s="654"/>
      <c r="G15" s="654"/>
      <c r="H15" s="654"/>
      <c r="I15" s="654"/>
      <c r="J15" s="654"/>
    </row>
    <row r="16" spans="1:10" ht="15" customHeight="1">
      <c r="D16" s="654"/>
      <c r="E16" s="654"/>
      <c r="F16" s="654"/>
      <c r="G16" s="654"/>
      <c r="H16" s="654"/>
      <c r="I16" s="654"/>
      <c r="J16" s="654"/>
    </row>
    <row r="17" spans="2:10" ht="14.25" customHeight="1">
      <c r="D17" s="654"/>
      <c r="E17" s="654"/>
      <c r="F17" s="654"/>
      <c r="G17" s="654"/>
      <c r="H17" s="654"/>
      <c r="I17" s="654"/>
      <c r="J17" s="654"/>
    </row>
    <row r="18" spans="2:10" ht="14.25" customHeight="1">
      <c r="D18" s="654"/>
      <c r="E18" s="654"/>
      <c r="F18" s="654"/>
      <c r="G18" s="654"/>
      <c r="H18" s="654"/>
      <c r="I18" s="654"/>
    </row>
    <row r="19" spans="2:10" ht="14.25" customHeight="1">
      <c r="D19" s="654"/>
      <c r="E19" s="654"/>
      <c r="F19" s="654"/>
      <c r="G19" s="654"/>
      <c r="H19" s="654"/>
      <c r="I19" s="654"/>
      <c r="J19" s="654"/>
    </row>
    <row r="20" spans="2:10" ht="14.25" customHeight="1">
      <c r="D20" s="654"/>
      <c r="E20" s="654"/>
      <c r="F20" s="654"/>
      <c r="G20" s="654"/>
      <c r="H20" s="654"/>
      <c r="I20" s="654"/>
      <c r="J20" s="654"/>
    </row>
    <row r="21" spans="2:10" ht="14.25" customHeight="1">
      <c r="D21" s="654"/>
      <c r="E21" s="654"/>
      <c r="F21" s="654"/>
      <c r="G21" s="654"/>
      <c r="H21" s="654"/>
      <c r="I21" s="654"/>
      <c r="J21" s="654"/>
    </row>
    <row r="22" spans="2:10" ht="14.25" customHeight="1">
      <c r="D22" s="654"/>
      <c r="E22" s="654"/>
      <c r="F22" s="654"/>
      <c r="G22" s="654"/>
      <c r="H22" s="654"/>
      <c r="I22" s="654"/>
      <c r="J22" s="654"/>
    </row>
    <row r="23" spans="2:10" ht="14.25" customHeight="1">
      <c r="D23" s="654"/>
      <c r="E23" s="654"/>
      <c r="F23" s="654"/>
      <c r="G23" s="654"/>
      <c r="H23" s="654"/>
      <c r="I23" s="654"/>
      <c r="J23" s="654"/>
    </row>
    <row r="24" spans="2:10" ht="14.25" customHeight="1">
      <c r="D24" s="654"/>
      <c r="E24" s="654"/>
      <c r="F24" s="654"/>
      <c r="G24" s="654"/>
      <c r="H24" s="654"/>
      <c r="I24" s="654"/>
      <c r="J24" s="654"/>
    </row>
    <row r="28" spans="2:10" ht="14.25" customHeight="1">
      <c r="D28" s="624"/>
      <c r="F28" s="624"/>
      <c r="G28" s="624"/>
    </row>
    <row r="29" spans="2:10" ht="14.25" customHeight="1">
      <c r="B29" s="624"/>
      <c r="C29" s="624"/>
      <c r="D29" s="624"/>
      <c r="E29" s="624"/>
      <c r="F29" s="624"/>
      <c r="G29" s="624"/>
      <c r="H29" s="624"/>
    </row>
    <row r="30" spans="2:10" ht="14.25" customHeight="1">
      <c r="B30" s="624"/>
      <c r="C30" s="624"/>
      <c r="D30" s="624"/>
      <c r="E30" s="624"/>
      <c r="F30" s="624"/>
      <c r="G30" s="624"/>
      <c r="H30" s="624"/>
    </row>
    <row r="31" spans="2:10" ht="14.25" customHeight="1">
      <c r="B31" s="624"/>
      <c r="C31" s="624"/>
    </row>
    <row r="32" spans="2:10" ht="14.25" customHeight="1">
      <c r="B32" s="624"/>
      <c r="C32" s="624"/>
    </row>
    <row r="33" spans="2:10" ht="14.25" customHeight="1">
      <c r="B33" s="624"/>
      <c r="C33" s="624"/>
    </row>
    <row r="34" spans="2:10" ht="14.25" customHeight="1">
      <c r="B34" s="624"/>
      <c r="C34" s="624"/>
    </row>
    <row r="35" spans="2:10" ht="14.25" customHeight="1">
      <c r="B35" s="624"/>
      <c r="C35" s="624"/>
      <c r="D35" s="654"/>
      <c r="E35" s="654"/>
      <c r="F35" s="654"/>
      <c r="G35" s="654"/>
      <c r="H35" s="654"/>
      <c r="I35" s="654"/>
      <c r="J35" s="654"/>
    </row>
    <row r="37" spans="2:10" ht="14.25" customHeight="1">
      <c r="D37" s="654"/>
      <c r="E37" s="654"/>
      <c r="F37" s="654"/>
      <c r="G37" s="654"/>
      <c r="H37" s="654"/>
      <c r="I37" s="654"/>
      <c r="J37" s="654"/>
    </row>
    <row r="38" spans="2:10" ht="14.25" customHeight="1">
      <c r="D38" s="654"/>
      <c r="E38" s="654"/>
      <c r="F38" s="654"/>
      <c r="G38" s="654"/>
      <c r="H38" s="654"/>
      <c r="I38" s="654"/>
      <c r="J38" s="654"/>
    </row>
    <row r="39" spans="2:10" ht="14.25" customHeight="1">
      <c r="D39" s="654"/>
      <c r="E39" s="654"/>
      <c r="F39" s="654"/>
      <c r="G39" s="654"/>
      <c r="H39" s="654"/>
      <c r="I39" s="654"/>
      <c r="J39" s="654"/>
    </row>
    <row r="40" spans="2:10" ht="14.25" customHeight="1">
      <c r="D40" s="654"/>
      <c r="E40" s="654"/>
      <c r="F40" s="654"/>
      <c r="G40" s="654"/>
      <c r="H40" s="654"/>
      <c r="I40" s="654"/>
      <c r="J40" s="654"/>
    </row>
    <row r="41" spans="2:10" ht="14.25" customHeight="1">
      <c r="D41" s="654"/>
      <c r="E41" s="654"/>
      <c r="F41" s="654"/>
      <c r="G41" s="654"/>
      <c r="H41" s="654"/>
      <c r="I41" s="654"/>
      <c r="J41" s="654"/>
    </row>
    <row r="42" spans="2:10" ht="14.25" customHeight="1">
      <c r="D42" s="654"/>
      <c r="E42" s="654"/>
      <c r="F42" s="654"/>
      <c r="G42" s="654"/>
      <c r="H42" s="654"/>
      <c r="I42" s="654"/>
      <c r="J42" s="654"/>
    </row>
    <row r="44" spans="2:10" ht="14.25" customHeight="1">
      <c r="D44" s="654"/>
      <c r="E44" s="654"/>
      <c r="F44" s="654"/>
      <c r="G44" s="654"/>
      <c r="H44" s="654"/>
      <c r="I44" s="654"/>
      <c r="J44" s="654"/>
    </row>
    <row r="45" spans="2:10" ht="14.25" customHeight="1">
      <c r="D45" s="654"/>
      <c r="E45" s="654"/>
      <c r="F45" s="654"/>
      <c r="G45" s="654"/>
      <c r="H45" s="654"/>
      <c r="I45" s="654"/>
      <c r="J45" s="654"/>
    </row>
    <row r="46" spans="2:10" ht="14.25" customHeight="1">
      <c r="D46" s="654"/>
      <c r="E46" s="654"/>
      <c r="F46" s="654"/>
      <c r="G46" s="654"/>
      <c r="H46" s="654"/>
      <c r="I46" s="654"/>
      <c r="J46" s="654"/>
    </row>
    <row r="47" spans="2:10" ht="14.25" customHeight="1">
      <c r="D47" s="654"/>
      <c r="E47" s="654"/>
      <c r="F47" s="654"/>
      <c r="G47" s="654"/>
      <c r="H47" s="654"/>
      <c r="I47" s="654"/>
      <c r="J47" s="654"/>
    </row>
    <row r="48" spans="2:10" ht="14.25" customHeight="1">
      <c r="D48" s="654"/>
      <c r="E48" s="654"/>
      <c r="F48" s="654"/>
      <c r="G48" s="654"/>
      <c r="H48" s="654"/>
      <c r="I48" s="654"/>
      <c r="J48" s="654"/>
    </row>
    <row r="49" spans="4:10" ht="14.25" customHeight="1">
      <c r="D49" s="654"/>
      <c r="E49" s="654"/>
      <c r="F49" s="654"/>
      <c r="G49" s="654"/>
      <c r="H49" s="654"/>
      <c r="I49" s="654"/>
      <c r="J49" s="654"/>
    </row>
    <row r="58" spans="4:10" ht="14.25" customHeight="1">
      <c r="I58" s="624"/>
    </row>
    <row r="59" spans="4:10" ht="14.25" customHeight="1">
      <c r="I59" s="624"/>
    </row>
  </sheetData>
  <mergeCells count="5">
    <mergeCell ref="A1:H1"/>
    <mergeCell ref="A4:C5"/>
    <mergeCell ref="D4:E4"/>
    <mergeCell ref="F4:G4"/>
    <mergeCell ref="H4:H5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A5A2-B7EE-41A4-BEED-12BB6968E27E}">
  <dimension ref="A1:J159"/>
  <sheetViews>
    <sheetView zoomScaleNormal="100" workbookViewId="0">
      <pane ySplit="5" topLeftCell="A6" activePane="bottomLeft" state="frozen"/>
      <selection pane="bottomLeft" activeCell="A2" sqref="A2:H2"/>
    </sheetView>
  </sheetViews>
  <sheetFormatPr defaultColWidth="9" defaultRowHeight="16.5" customHeight="1"/>
  <cols>
    <col min="1" max="1" width="20.6328125" style="121" customWidth="1"/>
    <col min="2" max="2" width="8.6328125" style="121" customWidth="1"/>
    <col min="3" max="3" width="3.08984375" style="121" customWidth="1"/>
    <col min="4" max="4" width="17.90625" style="121" customWidth="1"/>
    <col min="5" max="5" width="20.6328125" style="121" customWidth="1"/>
    <col min="6" max="6" width="8.6328125" style="121" customWidth="1"/>
    <col min="7" max="7" width="3.08984375" style="121" customWidth="1"/>
    <col min="8" max="8" width="18.08984375" style="121" customWidth="1"/>
    <col min="9" max="256" width="9" style="121"/>
    <col min="257" max="257" width="20.6328125" style="121" customWidth="1"/>
    <col min="258" max="258" width="8.6328125" style="121" customWidth="1"/>
    <col min="259" max="259" width="3.08984375" style="121" customWidth="1"/>
    <col min="260" max="260" width="17.90625" style="121" customWidth="1"/>
    <col min="261" max="261" width="20.6328125" style="121" customWidth="1"/>
    <col min="262" max="262" width="8.6328125" style="121" customWidth="1"/>
    <col min="263" max="263" width="3.08984375" style="121" customWidth="1"/>
    <col min="264" max="264" width="18.08984375" style="121" customWidth="1"/>
    <col min="265" max="512" width="9" style="121"/>
    <col min="513" max="513" width="20.6328125" style="121" customWidth="1"/>
    <col min="514" max="514" width="8.6328125" style="121" customWidth="1"/>
    <col min="515" max="515" width="3.08984375" style="121" customWidth="1"/>
    <col min="516" max="516" width="17.90625" style="121" customWidth="1"/>
    <col min="517" max="517" width="20.6328125" style="121" customWidth="1"/>
    <col min="518" max="518" width="8.6328125" style="121" customWidth="1"/>
    <col min="519" max="519" width="3.08984375" style="121" customWidth="1"/>
    <col min="520" max="520" width="18.08984375" style="121" customWidth="1"/>
    <col min="521" max="768" width="9" style="121"/>
    <col min="769" max="769" width="20.6328125" style="121" customWidth="1"/>
    <col min="770" max="770" width="8.6328125" style="121" customWidth="1"/>
    <col min="771" max="771" width="3.08984375" style="121" customWidth="1"/>
    <col min="772" max="772" width="17.90625" style="121" customWidth="1"/>
    <col min="773" max="773" width="20.6328125" style="121" customWidth="1"/>
    <col min="774" max="774" width="8.6328125" style="121" customWidth="1"/>
    <col min="775" max="775" width="3.08984375" style="121" customWidth="1"/>
    <col min="776" max="776" width="18.08984375" style="121" customWidth="1"/>
    <col min="777" max="1024" width="9" style="121"/>
    <col min="1025" max="1025" width="20.6328125" style="121" customWidth="1"/>
    <col min="1026" max="1026" width="8.6328125" style="121" customWidth="1"/>
    <col min="1027" max="1027" width="3.08984375" style="121" customWidth="1"/>
    <col min="1028" max="1028" width="17.90625" style="121" customWidth="1"/>
    <col min="1029" max="1029" width="20.6328125" style="121" customWidth="1"/>
    <col min="1030" max="1030" width="8.6328125" style="121" customWidth="1"/>
    <col min="1031" max="1031" width="3.08984375" style="121" customWidth="1"/>
    <col min="1032" max="1032" width="18.08984375" style="121" customWidth="1"/>
    <col min="1033" max="1280" width="9" style="121"/>
    <col min="1281" max="1281" width="20.6328125" style="121" customWidth="1"/>
    <col min="1282" max="1282" width="8.6328125" style="121" customWidth="1"/>
    <col min="1283" max="1283" width="3.08984375" style="121" customWidth="1"/>
    <col min="1284" max="1284" width="17.90625" style="121" customWidth="1"/>
    <col min="1285" max="1285" width="20.6328125" style="121" customWidth="1"/>
    <col min="1286" max="1286" width="8.6328125" style="121" customWidth="1"/>
    <col min="1287" max="1287" width="3.08984375" style="121" customWidth="1"/>
    <col min="1288" max="1288" width="18.08984375" style="121" customWidth="1"/>
    <col min="1289" max="1536" width="9" style="121"/>
    <col min="1537" max="1537" width="20.6328125" style="121" customWidth="1"/>
    <col min="1538" max="1538" width="8.6328125" style="121" customWidth="1"/>
    <col min="1539" max="1539" width="3.08984375" style="121" customWidth="1"/>
    <col min="1540" max="1540" width="17.90625" style="121" customWidth="1"/>
    <col min="1541" max="1541" width="20.6328125" style="121" customWidth="1"/>
    <col min="1542" max="1542" width="8.6328125" style="121" customWidth="1"/>
    <col min="1543" max="1543" width="3.08984375" style="121" customWidth="1"/>
    <col min="1544" max="1544" width="18.08984375" style="121" customWidth="1"/>
    <col min="1545" max="1792" width="9" style="121"/>
    <col min="1793" max="1793" width="20.6328125" style="121" customWidth="1"/>
    <col min="1794" max="1794" width="8.6328125" style="121" customWidth="1"/>
    <col min="1795" max="1795" width="3.08984375" style="121" customWidth="1"/>
    <col min="1796" max="1796" width="17.90625" style="121" customWidth="1"/>
    <col min="1797" max="1797" width="20.6328125" style="121" customWidth="1"/>
    <col min="1798" max="1798" width="8.6328125" style="121" customWidth="1"/>
    <col min="1799" max="1799" width="3.08984375" style="121" customWidth="1"/>
    <col min="1800" max="1800" width="18.08984375" style="121" customWidth="1"/>
    <col min="1801" max="2048" width="9" style="121"/>
    <col min="2049" max="2049" width="20.6328125" style="121" customWidth="1"/>
    <col min="2050" max="2050" width="8.6328125" style="121" customWidth="1"/>
    <col min="2051" max="2051" width="3.08984375" style="121" customWidth="1"/>
    <col min="2052" max="2052" width="17.90625" style="121" customWidth="1"/>
    <col min="2053" max="2053" width="20.6328125" style="121" customWidth="1"/>
    <col min="2054" max="2054" width="8.6328125" style="121" customWidth="1"/>
    <col min="2055" max="2055" width="3.08984375" style="121" customWidth="1"/>
    <col min="2056" max="2056" width="18.08984375" style="121" customWidth="1"/>
    <col min="2057" max="2304" width="9" style="121"/>
    <col min="2305" max="2305" width="20.6328125" style="121" customWidth="1"/>
    <col min="2306" max="2306" width="8.6328125" style="121" customWidth="1"/>
    <col min="2307" max="2307" width="3.08984375" style="121" customWidth="1"/>
    <col min="2308" max="2308" width="17.90625" style="121" customWidth="1"/>
    <col min="2309" max="2309" width="20.6328125" style="121" customWidth="1"/>
    <col min="2310" max="2310" width="8.6328125" style="121" customWidth="1"/>
    <col min="2311" max="2311" width="3.08984375" style="121" customWidth="1"/>
    <col min="2312" max="2312" width="18.08984375" style="121" customWidth="1"/>
    <col min="2313" max="2560" width="9" style="121"/>
    <col min="2561" max="2561" width="20.6328125" style="121" customWidth="1"/>
    <col min="2562" max="2562" width="8.6328125" style="121" customWidth="1"/>
    <col min="2563" max="2563" width="3.08984375" style="121" customWidth="1"/>
    <col min="2564" max="2564" width="17.90625" style="121" customWidth="1"/>
    <col min="2565" max="2565" width="20.6328125" style="121" customWidth="1"/>
    <col min="2566" max="2566" width="8.6328125" style="121" customWidth="1"/>
    <col min="2567" max="2567" width="3.08984375" style="121" customWidth="1"/>
    <col min="2568" max="2568" width="18.08984375" style="121" customWidth="1"/>
    <col min="2569" max="2816" width="9" style="121"/>
    <col min="2817" max="2817" width="20.6328125" style="121" customWidth="1"/>
    <col min="2818" max="2818" width="8.6328125" style="121" customWidth="1"/>
    <col min="2819" max="2819" width="3.08984375" style="121" customWidth="1"/>
    <col min="2820" max="2820" width="17.90625" style="121" customWidth="1"/>
    <col min="2821" max="2821" width="20.6328125" style="121" customWidth="1"/>
    <col min="2822" max="2822" width="8.6328125" style="121" customWidth="1"/>
    <col min="2823" max="2823" width="3.08984375" style="121" customWidth="1"/>
    <col min="2824" max="2824" width="18.08984375" style="121" customWidth="1"/>
    <col min="2825" max="3072" width="9" style="121"/>
    <col min="3073" max="3073" width="20.6328125" style="121" customWidth="1"/>
    <col min="3074" max="3074" width="8.6328125" style="121" customWidth="1"/>
    <col min="3075" max="3075" width="3.08984375" style="121" customWidth="1"/>
    <col min="3076" max="3076" width="17.90625" style="121" customWidth="1"/>
    <col min="3077" max="3077" width="20.6328125" style="121" customWidth="1"/>
    <col min="3078" max="3078" width="8.6328125" style="121" customWidth="1"/>
    <col min="3079" max="3079" width="3.08984375" style="121" customWidth="1"/>
    <col min="3080" max="3080" width="18.08984375" style="121" customWidth="1"/>
    <col min="3081" max="3328" width="9" style="121"/>
    <col min="3329" max="3329" width="20.6328125" style="121" customWidth="1"/>
    <col min="3330" max="3330" width="8.6328125" style="121" customWidth="1"/>
    <col min="3331" max="3331" width="3.08984375" style="121" customWidth="1"/>
    <col min="3332" max="3332" width="17.90625" style="121" customWidth="1"/>
    <col min="3333" max="3333" width="20.6328125" style="121" customWidth="1"/>
    <col min="3334" max="3334" width="8.6328125" style="121" customWidth="1"/>
    <col min="3335" max="3335" width="3.08984375" style="121" customWidth="1"/>
    <col min="3336" max="3336" width="18.08984375" style="121" customWidth="1"/>
    <col min="3337" max="3584" width="9" style="121"/>
    <col min="3585" max="3585" width="20.6328125" style="121" customWidth="1"/>
    <col min="3586" max="3586" width="8.6328125" style="121" customWidth="1"/>
    <col min="3587" max="3587" width="3.08984375" style="121" customWidth="1"/>
    <col min="3588" max="3588" width="17.90625" style="121" customWidth="1"/>
    <col min="3589" max="3589" width="20.6328125" style="121" customWidth="1"/>
    <col min="3590" max="3590" width="8.6328125" style="121" customWidth="1"/>
    <col min="3591" max="3591" width="3.08984375" style="121" customWidth="1"/>
    <col min="3592" max="3592" width="18.08984375" style="121" customWidth="1"/>
    <col min="3593" max="3840" width="9" style="121"/>
    <col min="3841" max="3841" width="20.6328125" style="121" customWidth="1"/>
    <col min="3842" max="3842" width="8.6328125" style="121" customWidth="1"/>
    <col min="3843" max="3843" width="3.08984375" style="121" customWidth="1"/>
    <col min="3844" max="3844" width="17.90625" style="121" customWidth="1"/>
    <col min="3845" max="3845" width="20.6328125" style="121" customWidth="1"/>
    <col min="3846" max="3846" width="8.6328125" style="121" customWidth="1"/>
    <col min="3847" max="3847" width="3.08984375" style="121" customWidth="1"/>
    <col min="3848" max="3848" width="18.08984375" style="121" customWidth="1"/>
    <col min="3849" max="4096" width="9" style="121"/>
    <col min="4097" max="4097" width="20.6328125" style="121" customWidth="1"/>
    <col min="4098" max="4098" width="8.6328125" style="121" customWidth="1"/>
    <col min="4099" max="4099" width="3.08984375" style="121" customWidth="1"/>
    <col min="4100" max="4100" width="17.90625" style="121" customWidth="1"/>
    <col min="4101" max="4101" width="20.6328125" style="121" customWidth="1"/>
    <col min="4102" max="4102" width="8.6328125" style="121" customWidth="1"/>
    <col min="4103" max="4103" width="3.08984375" style="121" customWidth="1"/>
    <col min="4104" max="4104" width="18.08984375" style="121" customWidth="1"/>
    <col min="4105" max="4352" width="9" style="121"/>
    <col min="4353" max="4353" width="20.6328125" style="121" customWidth="1"/>
    <col min="4354" max="4354" width="8.6328125" style="121" customWidth="1"/>
    <col min="4355" max="4355" width="3.08984375" style="121" customWidth="1"/>
    <col min="4356" max="4356" width="17.90625" style="121" customWidth="1"/>
    <col min="4357" max="4357" width="20.6328125" style="121" customWidth="1"/>
    <col min="4358" max="4358" width="8.6328125" style="121" customWidth="1"/>
    <col min="4359" max="4359" width="3.08984375" style="121" customWidth="1"/>
    <col min="4360" max="4360" width="18.08984375" style="121" customWidth="1"/>
    <col min="4361" max="4608" width="9" style="121"/>
    <col min="4609" max="4609" width="20.6328125" style="121" customWidth="1"/>
    <col min="4610" max="4610" width="8.6328125" style="121" customWidth="1"/>
    <col min="4611" max="4611" width="3.08984375" style="121" customWidth="1"/>
    <col min="4612" max="4612" width="17.90625" style="121" customWidth="1"/>
    <col min="4613" max="4613" width="20.6328125" style="121" customWidth="1"/>
    <col min="4614" max="4614" width="8.6328125" style="121" customWidth="1"/>
    <col min="4615" max="4615" width="3.08984375" style="121" customWidth="1"/>
    <col min="4616" max="4616" width="18.08984375" style="121" customWidth="1"/>
    <col min="4617" max="4864" width="9" style="121"/>
    <col min="4865" max="4865" width="20.6328125" style="121" customWidth="1"/>
    <col min="4866" max="4866" width="8.6328125" style="121" customWidth="1"/>
    <col min="4867" max="4867" width="3.08984375" style="121" customWidth="1"/>
    <col min="4868" max="4868" width="17.90625" style="121" customWidth="1"/>
    <col min="4869" max="4869" width="20.6328125" style="121" customWidth="1"/>
    <col min="4870" max="4870" width="8.6328125" style="121" customWidth="1"/>
    <col min="4871" max="4871" width="3.08984375" style="121" customWidth="1"/>
    <col min="4872" max="4872" width="18.08984375" style="121" customWidth="1"/>
    <col min="4873" max="5120" width="9" style="121"/>
    <col min="5121" max="5121" width="20.6328125" style="121" customWidth="1"/>
    <col min="5122" max="5122" width="8.6328125" style="121" customWidth="1"/>
    <col min="5123" max="5123" width="3.08984375" style="121" customWidth="1"/>
    <col min="5124" max="5124" width="17.90625" style="121" customWidth="1"/>
    <col min="5125" max="5125" width="20.6328125" style="121" customWidth="1"/>
    <col min="5126" max="5126" width="8.6328125" style="121" customWidth="1"/>
    <col min="5127" max="5127" width="3.08984375" style="121" customWidth="1"/>
    <col min="5128" max="5128" width="18.08984375" style="121" customWidth="1"/>
    <col min="5129" max="5376" width="9" style="121"/>
    <col min="5377" max="5377" width="20.6328125" style="121" customWidth="1"/>
    <col min="5378" max="5378" width="8.6328125" style="121" customWidth="1"/>
    <col min="5379" max="5379" width="3.08984375" style="121" customWidth="1"/>
    <col min="5380" max="5380" width="17.90625" style="121" customWidth="1"/>
    <col min="5381" max="5381" width="20.6328125" style="121" customWidth="1"/>
    <col min="5382" max="5382" width="8.6328125" style="121" customWidth="1"/>
    <col min="5383" max="5383" width="3.08984375" style="121" customWidth="1"/>
    <col min="5384" max="5384" width="18.08984375" style="121" customWidth="1"/>
    <col min="5385" max="5632" width="9" style="121"/>
    <col min="5633" max="5633" width="20.6328125" style="121" customWidth="1"/>
    <col min="5634" max="5634" width="8.6328125" style="121" customWidth="1"/>
    <col min="5635" max="5635" width="3.08984375" style="121" customWidth="1"/>
    <col min="5636" max="5636" width="17.90625" style="121" customWidth="1"/>
    <col min="5637" max="5637" width="20.6328125" style="121" customWidth="1"/>
    <col min="5638" max="5638" width="8.6328125" style="121" customWidth="1"/>
    <col min="5639" max="5639" width="3.08984375" style="121" customWidth="1"/>
    <col min="5640" max="5640" width="18.08984375" style="121" customWidth="1"/>
    <col min="5641" max="5888" width="9" style="121"/>
    <col min="5889" max="5889" width="20.6328125" style="121" customWidth="1"/>
    <col min="5890" max="5890" width="8.6328125" style="121" customWidth="1"/>
    <col min="5891" max="5891" width="3.08984375" style="121" customWidth="1"/>
    <col min="5892" max="5892" width="17.90625" style="121" customWidth="1"/>
    <col min="5893" max="5893" width="20.6328125" style="121" customWidth="1"/>
    <col min="5894" max="5894" width="8.6328125" style="121" customWidth="1"/>
    <col min="5895" max="5895" width="3.08984375" style="121" customWidth="1"/>
    <col min="5896" max="5896" width="18.08984375" style="121" customWidth="1"/>
    <col min="5897" max="6144" width="9" style="121"/>
    <col min="6145" max="6145" width="20.6328125" style="121" customWidth="1"/>
    <col min="6146" max="6146" width="8.6328125" style="121" customWidth="1"/>
    <col min="6147" max="6147" width="3.08984375" style="121" customWidth="1"/>
    <col min="6148" max="6148" width="17.90625" style="121" customWidth="1"/>
    <col min="6149" max="6149" width="20.6328125" style="121" customWidth="1"/>
    <col min="6150" max="6150" width="8.6328125" style="121" customWidth="1"/>
    <col min="6151" max="6151" width="3.08984375" style="121" customWidth="1"/>
    <col min="6152" max="6152" width="18.08984375" style="121" customWidth="1"/>
    <col min="6153" max="6400" width="9" style="121"/>
    <col min="6401" max="6401" width="20.6328125" style="121" customWidth="1"/>
    <col min="6402" max="6402" width="8.6328125" style="121" customWidth="1"/>
    <col min="6403" max="6403" width="3.08984375" style="121" customWidth="1"/>
    <col min="6404" max="6404" width="17.90625" style="121" customWidth="1"/>
    <col min="6405" max="6405" width="20.6328125" style="121" customWidth="1"/>
    <col min="6406" max="6406" width="8.6328125" style="121" customWidth="1"/>
    <col min="6407" max="6407" width="3.08984375" style="121" customWidth="1"/>
    <col min="6408" max="6408" width="18.08984375" style="121" customWidth="1"/>
    <col min="6409" max="6656" width="9" style="121"/>
    <col min="6657" max="6657" width="20.6328125" style="121" customWidth="1"/>
    <col min="6658" max="6658" width="8.6328125" style="121" customWidth="1"/>
    <col min="6659" max="6659" width="3.08984375" style="121" customWidth="1"/>
    <col min="6660" max="6660" width="17.90625" style="121" customWidth="1"/>
    <col min="6661" max="6661" width="20.6328125" style="121" customWidth="1"/>
    <col min="6662" max="6662" width="8.6328125" style="121" customWidth="1"/>
    <col min="6663" max="6663" width="3.08984375" style="121" customWidth="1"/>
    <col min="6664" max="6664" width="18.08984375" style="121" customWidth="1"/>
    <col min="6665" max="6912" width="9" style="121"/>
    <col min="6913" max="6913" width="20.6328125" style="121" customWidth="1"/>
    <col min="6914" max="6914" width="8.6328125" style="121" customWidth="1"/>
    <col min="6915" max="6915" width="3.08984375" style="121" customWidth="1"/>
    <col min="6916" max="6916" width="17.90625" style="121" customWidth="1"/>
    <col min="6917" max="6917" width="20.6328125" style="121" customWidth="1"/>
    <col min="6918" max="6918" width="8.6328125" style="121" customWidth="1"/>
    <col min="6919" max="6919" width="3.08984375" style="121" customWidth="1"/>
    <col min="6920" max="6920" width="18.08984375" style="121" customWidth="1"/>
    <col min="6921" max="7168" width="9" style="121"/>
    <col min="7169" max="7169" width="20.6328125" style="121" customWidth="1"/>
    <col min="7170" max="7170" width="8.6328125" style="121" customWidth="1"/>
    <col min="7171" max="7171" width="3.08984375" style="121" customWidth="1"/>
    <col min="7172" max="7172" width="17.90625" style="121" customWidth="1"/>
    <col min="7173" max="7173" width="20.6328125" style="121" customWidth="1"/>
    <col min="7174" max="7174" width="8.6328125" style="121" customWidth="1"/>
    <col min="7175" max="7175" width="3.08984375" style="121" customWidth="1"/>
    <col min="7176" max="7176" width="18.08984375" style="121" customWidth="1"/>
    <col min="7177" max="7424" width="9" style="121"/>
    <col min="7425" max="7425" width="20.6328125" style="121" customWidth="1"/>
    <col min="7426" max="7426" width="8.6328125" style="121" customWidth="1"/>
    <col min="7427" max="7427" width="3.08984375" style="121" customWidth="1"/>
    <col min="7428" max="7428" width="17.90625" style="121" customWidth="1"/>
    <col min="7429" max="7429" width="20.6328125" style="121" customWidth="1"/>
    <col min="7430" max="7430" width="8.6328125" style="121" customWidth="1"/>
    <col min="7431" max="7431" width="3.08984375" style="121" customWidth="1"/>
    <col min="7432" max="7432" width="18.08984375" style="121" customWidth="1"/>
    <col min="7433" max="7680" width="9" style="121"/>
    <col min="7681" max="7681" width="20.6328125" style="121" customWidth="1"/>
    <col min="7682" max="7682" width="8.6328125" style="121" customWidth="1"/>
    <col min="7683" max="7683" width="3.08984375" style="121" customWidth="1"/>
    <col min="7684" max="7684" width="17.90625" style="121" customWidth="1"/>
    <col min="7685" max="7685" width="20.6328125" style="121" customWidth="1"/>
    <col min="7686" max="7686" width="8.6328125" style="121" customWidth="1"/>
    <col min="7687" max="7687" width="3.08984375" style="121" customWidth="1"/>
    <col min="7688" max="7688" width="18.08984375" style="121" customWidth="1"/>
    <col min="7689" max="7936" width="9" style="121"/>
    <col min="7937" max="7937" width="20.6328125" style="121" customWidth="1"/>
    <col min="7938" max="7938" width="8.6328125" style="121" customWidth="1"/>
    <col min="7939" max="7939" width="3.08984375" style="121" customWidth="1"/>
    <col min="7940" max="7940" width="17.90625" style="121" customWidth="1"/>
    <col min="7941" max="7941" width="20.6328125" style="121" customWidth="1"/>
    <col min="7942" max="7942" width="8.6328125" style="121" customWidth="1"/>
    <col min="7943" max="7943" width="3.08984375" style="121" customWidth="1"/>
    <col min="7944" max="7944" width="18.08984375" style="121" customWidth="1"/>
    <col min="7945" max="8192" width="9" style="121"/>
    <col min="8193" max="8193" width="20.6328125" style="121" customWidth="1"/>
    <col min="8194" max="8194" width="8.6328125" style="121" customWidth="1"/>
    <col min="8195" max="8195" width="3.08984375" style="121" customWidth="1"/>
    <col min="8196" max="8196" width="17.90625" style="121" customWidth="1"/>
    <col min="8197" max="8197" width="20.6328125" style="121" customWidth="1"/>
    <col min="8198" max="8198" width="8.6328125" style="121" customWidth="1"/>
    <col min="8199" max="8199" width="3.08984375" style="121" customWidth="1"/>
    <col min="8200" max="8200" width="18.08984375" style="121" customWidth="1"/>
    <col min="8201" max="8448" width="9" style="121"/>
    <col min="8449" max="8449" width="20.6328125" style="121" customWidth="1"/>
    <col min="8450" max="8450" width="8.6328125" style="121" customWidth="1"/>
    <col min="8451" max="8451" width="3.08984375" style="121" customWidth="1"/>
    <col min="8452" max="8452" width="17.90625" style="121" customWidth="1"/>
    <col min="8453" max="8453" width="20.6328125" style="121" customWidth="1"/>
    <col min="8454" max="8454" width="8.6328125" style="121" customWidth="1"/>
    <col min="8455" max="8455" width="3.08984375" style="121" customWidth="1"/>
    <col min="8456" max="8456" width="18.08984375" style="121" customWidth="1"/>
    <col min="8457" max="8704" width="9" style="121"/>
    <col min="8705" max="8705" width="20.6328125" style="121" customWidth="1"/>
    <col min="8706" max="8706" width="8.6328125" style="121" customWidth="1"/>
    <col min="8707" max="8707" width="3.08984375" style="121" customWidth="1"/>
    <col min="8708" max="8708" width="17.90625" style="121" customWidth="1"/>
    <col min="8709" max="8709" width="20.6328125" style="121" customWidth="1"/>
    <col min="8710" max="8710" width="8.6328125" style="121" customWidth="1"/>
    <col min="8711" max="8711" width="3.08984375" style="121" customWidth="1"/>
    <col min="8712" max="8712" width="18.08984375" style="121" customWidth="1"/>
    <col min="8713" max="8960" width="9" style="121"/>
    <col min="8961" max="8961" width="20.6328125" style="121" customWidth="1"/>
    <col min="8962" max="8962" width="8.6328125" style="121" customWidth="1"/>
    <col min="8963" max="8963" width="3.08984375" style="121" customWidth="1"/>
    <col min="8964" max="8964" width="17.90625" style="121" customWidth="1"/>
    <col min="8965" max="8965" width="20.6328125" style="121" customWidth="1"/>
    <col min="8966" max="8966" width="8.6328125" style="121" customWidth="1"/>
    <col min="8967" max="8967" width="3.08984375" style="121" customWidth="1"/>
    <col min="8968" max="8968" width="18.08984375" style="121" customWidth="1"/>
    <col min="8969" max="9216" width="9" style="121"/>
    <col min="9217" max="9217" width="20.6328125" style="121" customWidth="1"/>
    <col min="9218" max="9218" width="8.6328125" style="121" customWidth="1"/>
    <col min="9219" max="9219" width="3.08984375" style="121" customWidth="1"/>
    <col min="9220" max="9220" width="17.90625" style="121" customWidth="1"/>
    <col min="9221" max="9221" width="20.6328125" style="121" customWidth="1"/>
    <col min="9222" max="9222" width="8.6328125" style="121" customWidth="1"/>
    <col min="9223" max="9223" width="3.08984375" style="121" customWidth="1"/>
    <col min="9224" max="9224" width="18.08984375" style="121" customWidth="1"/>
    <col min="9225" max="9472" width="9" style="121"/>
    <col min="9473" max="9473" width="20.6328125" style="121" customWidth="1"/>
    <col min="9474" max="9474" width="8.6328125" style="121" customWidth="1"/>
    <col min="9475" max="9475" width="3.08984375" style="121" customWidth="1"/>
    <col min="9476" max="9476" width="17.90625" style="121" customWidth="1"/>
    <col min="9477" max="9477" width="20.6328125" style="121" customWidth="1"/>
    <col min="9478" max="9478" width="8.6328125" style="121" customWidth="1"/>
    <col min="9479" max="9479" width="3.08984375" style="121" customWidth="1"/>
    <col min="9480" max="9480" width="18.08984375" style="121" customWidth="1"/>
    <col min="9481" max="9728" width="9" style="121"/>
    <col min="9729" max="9729" width="20.6328125" style="121" customWidth="1"/>
    <col min="9730" max="9730" width="8.6328125" style="121" customWidth="1"/>
    <col min="9731" max="9731" width="3.08984375" style="121" customWidth="1"/>
    <col min="9732" max="9732" width="17.90625" style="121" customWidth="1"/>
    <col min="9733" max="9733" width="20.6328125" style="121" customWidth="1"/>
    <col min="9734" max="9734" width="8.6328125" style="121" customWidth="1"/>
    <col min="9735" max="9735" width="3.08984375" style="121" customWidth="1"/>
    <col min="9736" max="9736" width="18.08984375" style="121" customWidth="1"/>
    <col min="9737" max="9984" width="9" style="121"/>
    <col min="9985" max="9985" width="20.6328125" style="121" customWidth="1"/>
    <col min="9986" max="9986" width="8.6328125" style="121" customWidth="1"/>
    <col min="9987" max="9987" width="3.08984375" style="121" customWidth="1"/>
    <col min="9988" max="9988" width="17.90625" style="121" customWidth="1"/>
    <col min="9989" max="9989" width="20.6328125" style="121" customWidth="1"/>
    <col min="9990" max="9990" width="8.6328125" style="121" customWidth="1"/>
    <col min="9991" max="9991" width="3.08984375" style="121" customWidth="1"/>
    <col min="9992" max="9992" width="18.08984375" style="121" customWidth="1"/>
    <col min="9993" max="10240" width="9" style="121"/>
    <col min="10241" max="10241" width="20.6328125" style="121" customWidth="1"/>
    <col min="10242" max="10242" width="8.6328125" style="121" customWidth="1"/>
    <col min="10243" max="10243" width="3.08984375" style="121" customWidth="1"/>
    <col min="10244" max="10244" width="17.90625" style="121" customWidth="1"/>
    <col min="10245" max="10245" width="20.6328125" style="121" customWidth="1"/>
    <col min="10246" max="10246" width="8.6328125" style="121" customWidth="1"/>
    <col min="10247" max="10247" width="3.08984375" style="121" customWidth="1"/>
    <col min="10248" max="10248" width="18.08984375" style="121" customWidth="1"/>
    <col min="10249" max="10496" width="9" style="121"/>
    <col min="10497" max="10497" width="20.6328125" style="121" customWidth="1"/>
    <col min="10498" max="10498" width="8.6328125" style="121" customWidth="1"/>
    <col min="10499" max="10499" width="3.08984375" style="121" customWidth="1"/>
    <col min="10500" max="10500" width="17.90625" style="121" customWidth="1"/>
    <col min="10501" max="10501" width="20.6328125" style="121" customWidth="1"/>
    <col min="10502" max="10502" width="8.6328125" style="121" customWidth="1"/>
    <col min="10503" max="10503" width="3.08984375" style="121" customWidth="1"/>
    <col min="10504" max="10504" width="18.08984375" style="121" customWidth="1"/>
    <col min="10505" max="10752" width="9" style="121"/>
    <col min="10753" max="10753" width="20.6328125" style="121" customWidth="1"/>
    <col min="10754" max="10754" width="8.6328125" style="121" customWidth="1"/>
    <col min="10755" max="10755" width="3.08984375" style="121" customWidth="1"/>
    <col min="10756" max="10756" width="17.90625" style="121" customWidth="1"/>
    <col min="10757" max="10757" width="20.6328125" style="121" customWidth="1"/>
    <col min="10758" max="10758" width="8.6328125" style="121" customWidth="1"/>
    <col min="10759" max="10759" width="3.08984375" style="121" customWidth="1"/>
    <col min="10760" max="10760" width="18.08984375" style="121" customWidth="1"/>
    <col min="10761" max="11008" width="9" style="121"/>
    <col min="11009" max="11009" width="20.6328125" style="121" customWidth="1"/>
    <col min="11010" max="11010" width="8.6328125" style="121" customWidth="1"/>
    <col min="11011" max="11011" width="3.08984375" style="121" customWidth="1"/>
    <col min="11012" max="11012" width="17.90625" style="121" customWidth="1"/>
    <col min="11013" max="11013" width="20.6328125" style="121" customWidth="1"/>
    <col min="11014" max="11014" width="8.6328125" style="121" customWidth="1"/>
    <col min="11015" max="11015" width="3.08984375" style="121" customWidth="1"/>
    <col min="11016" max="11016" width="18.08984375" style="121" customWidth="1"/>
    <col min="11017" max="11264" width="9" style="121"/>
    <col min="11265" max="11265" width="20.6328125" style="121" customWidth="1"/>
    <col min="11266" max="11266" width="8.6328125" style="121" customWidth="1"/>
    <col min="11267" max="11267" width="3.08984375" style="121" customWidth="1"/>
    <col min="11268" max="11268" width="17.90625" style="121" customWidth="1"/>
    <col min="11269" max="11269" width="20.6328125" style="121" customWidth="1"/>
    <col min="11270" max="11270" width="8.6328125" style="121" customWidth="1"/>
    <col min="11271" max="11271" width="3.08984375" style="121" customWidth="1"/>
    <col min="11272" max="11272" width="18.08984375" style="121" customWidth="1"/>
    <col min="11273" max="11520" width="9" style="121"/>
    <col min="11521" max="11521" width="20.6328125" style="121" customWidth="1"/>
    <col min="11522" max="11522" width="8.6328125" style="121" customWidth="1"/>
    <col min="11523" max="11523" width="3.08984375" style="121" customWidth="1"/>
    <col min="11524" max="11524" width="17.90625" style="121" customWidth="1"/>
    <col min="11525" max="11525" width="20.6328125" style="121" customWidth="1"/>
    <col min="11526" max="11526" width="8.6328125" style="121" customWidth="1"/>
    <col min="11527" max="11527" width="3.08984375" style="121" customWidth="1"/>
    <col min="11528" max="11528" width="18.08984375" style="121" customWidth="1"/>
    <col min="11529" max="11776" width="9" style="121"/>
    <col min="11777" max="11777" width="20.6328125" style="121" customWidth="1"/>
    <col min="11778" max="11778" width="8.6328125" style="121" customWidth="1"/>
    <col min="11779" max="11779" width="3.08984375" style="121" customWidth="1"/>
    <col min="11780" max="11780" width="17.90625" style="121" customWidth="1"/>
    <col min="11781" max="11781" width="20.6328125" style="121" customWidth="1"/>
    <col min="11782" max="11782" width="8.6328125" style="121" customWidth="1"/>
    <col min="11783" max="11783" width="3.08984375" style="121" customWidth="1"/>
    <col min="11784" max="11784" width="18.08984375" style="121" customWidth="1"/>
    <col min="11785" max="12032" width="9" style="121"/>
    <col min="12033" max="12033" width="20.6328125" style="121" customWidth="1"/>
    <col min="12034" max="12034" width="8.6328125" style="121" customWidth="1"/>
    <col min="12035" max="12035" width="3.08984375" style="121" customWidth="1"/>
    <col min="12036" max="12036" width="17.90625" style="121" customWidth="1"/>
    <col min="12037" max="12037" width="20.6328125" style="121" customWidth="1"/>
    <col min="12038" max="12038" width="8.6328125" style="121" customWidth="1"/>
    <col min="12039" max="12039" width="3.08984375" style="121" customWidth="1"/>
    <col min="12040" max="12040" width="18.08984375" style="121" customWidth="1"/>
    <col min="12041" max="12288" width="9" style="121"/>
    <col min="12289" max="12289" width="20.6328125" style="121" customWidth="1"/>
    <col min="12290" max="12290" width="8.6328125" style="121" customWidth="1"/>
    <col min="12291" max="12291" width="3.08984375" style="121" customWidth="1"/>
    <col min="12292" max="12292" width="17.90625" style="121" customWidth="1"/>
    <col min="12293" max="12293" width="20.6328125" style="121" customWidth="1"/>
    <col min="12294" max="12294" width="8.6328125" style="121" customWidth="1"/>
    <col min="12295" max="12295" width="3.08984375" style="121" customWidth="1"/>
    <col min="12296" max="12296" width="18.08984375" style="121" customWidth="1"/>
    <col min="12297" max="12544" width="9" style="121"/>
    <col min="12545" max="12545" width="20.6328125" style="121" customWidth="1"/>
    <col min="12546" max="12546" width="8.6328125" style="121" customWidth="1"/>
    <col min="12547" max="12547" width="3.08984375" style="121" customWidth="1"/>
    <col min="12548" max="12548" width="17.90625" style="121" customWidth="1"/>
    <col min="12549" max="12549" width="20.6328125" style="121" customWidth="1"/>
    <col min="12550" max="12550" width="8.6328125" style="121" customWidth="1"/>
    <col min="12551" max="12551" width="3.08984375" style="121" customWidth="1"/>
    <col min="12552" max="12552" width="18.08984375" style="121" customWidth="1"/>
    <col min="12553" max="12800" width="9" style="121"/>
    <col min="12801" max="12801" width="20.6328125" style="121" customWidth="1"/>
    <col min="12802" max="12802" width="8.6328125" style="121" customWidth="1"/>
    <col min="12803" max="12803" width="3.08984375" style="121" customWidth="1"/>
    <col min="12804" max="12804" width="17.90625" style="121" customWidth="1"/>
    <col min="12805" max="12805" width="20.6328125" style="121" customWidth="1"/>
    <col min="12806" max="12806" width="8.6328125" style="121" customWidth="1"/>
    <col min="12807" max="12807" width="3.08984375" style="121" customWidth="1"/>
    <col min="12808" max="12808" width="18.08984375" style="121" customWidth="1"/>
    <col min="12809" max="13056" width="9" style="121"/>
    <col min="13057" max="13057" width="20.6328125" style="121" customWidth="1"/>
    <col min="13058" max="13058" width="8.6328125" style="121" customWidth="1"/>
    <col min="13059" max="13059" width="3.08984375" style="121" customWidth="1"/>
    <col min="13060" max="13060" width="17.90625" style="121" customWidth="1"/>
    <col min="13061" max="13061" width="20.6328125" style="121" customWidth="1"/>
    <col min="13062" max="13062" width="8.6328125" style="121" customWidth="1"/>
    <col min="13063" max="13063" width="3.08984375" style="121" customWidth="1"/>
    <col min="13064" max="13064" width="18.08984375" style="121" customWidth="1"/>
    <col min="13065" max="13312" width="9" style="121"/>
    <col min="13313" max="13313" width="20.6328125" style="121" customWidth="1"/>
    <col min="13314" max="13314" width="8.6328125" style="121" customWidth="1"/>
    <col min="13315" max="13315" width="3.08984375" style="121" customWidth="1"/>
    <col min="13316" max="13316" width="17.90625" style="121" customWidth="1"/>
    <col min="13317" max="13317" width="20.6328125" style="121" customWidth="1"/>
    <col min="13318" max="13318" width="8.6328125" style="121" customWidth="1"/>
    <col min="13319" max="13319" width="3.08984375" style="121" customWidth="1"/>
    <col min="13320" max="13320" width="18.08984375" style="121" customWidth="1"/>
    <col min="13321" max="13568" width="9" style="121"/>
    <col min="13569" max="13569" width="20.6328125" style="121" customWidth="1"/>
    <col min="13570" max="13570" width="8.6328125" style="121" customWidth="1"/>
    <col min="13571" max="13571" width="3.08984375" style="121" customWidth="1"/>
    <col min="13572" max="13572" width="17.90625" style="121" customWidth="1"/>
    <col min="13573" max="13573" width="20.6328125" style="121" customWidth="1"/>
    <col min="13574" max="13574" width="8.6328125" style="121" customWidth="1"/>
    <col min="13575" max="13575" width="3.08984375" style="121" customWidth="1"/>
    <col min="13576" max="13576" width="18.08984375" style="121" customWidth="1"/>
    <col min="13577" max="13824" width="9" style="121"/>
    <col min="13825" max="13825" width="20.6328125" style="121" customWidth="1"/>
    <col min="13826" max="13826" width="8.6328125" style="121" customWidth="1"/>
    <col min="13827" max="13827" width="3.08984375" style="121" customWidth="1"/>
    <col min="13828" max="13828" width="17.90625" style="121" customWidth="1"/>
    <col min="13829" max="13829" width="20.6328125" style="121" customWidth="1"/>
    <col min="13830" max="13830" width="8.6328125" style="121" customWidth="1"/>
    <col min="13831" max="13831" width="3.08984375" style="121" customWidth="1"/>
    <col min="13832" max="13832" width="18.08984375" style="121" customWidth="1"/>
    <col min="13833" max="14080" width="9" style="121"/>
    <col min="14081" max="14081" width="20.6328125" style="121" customWidth="1"/>
    <col min="14082" max="14082" width="8.6328125" style="121" customWidth="1"/>
    <col min="14083" max="14083" width="3.08984375" style="121" customWidth="1"/>
    <col min="14084" max="14084" width="17.90625" style="121" customWidth="1"/>
    <col min="14085" max="14085" width="20.6328125" style="121" customWidth="1"/>
    <col min="14086" max="14086" width="8.6328125" style="121" customWidth="1"/>
    <col min="14087" max="14087" width="3.08984375" style="121" customWidth="1"/>
    <col min="14088" max="14088" width="18.08984375" style="121" customWidth="1"/>
    <col min="14089" max="14336" width="9" style="121"/>
    <col min="14337" max="14337" width="20.6328125" style="121" customWidth="1"/>
    <col min="14338" max="14338" width="8.6328125" style="121" customWidth="1"/>
    <col min="14339" max="14339" width="3.08984375" style="121" customWidth="1"/>
    <col min="14340" max="14340" width="17.90625" style="121" customWidth="1"/>
    <col min="14341" max="14341" width="20.6328125" style="121" customWidth="1"/>
    <col min="14342" max="14342" width="8.6328125" style="121" customWidth="1"/>
    <col min="14343" max="14343" width="3.08984375" style="121" customWidth="1"/>
    <col min="14344" max="14344" width="18.08984375" style="121" customWidth="1"/>
    <col min="14345" max="14592" width="9" style="121"/>
    <col min="14593" max="14593" width="20.6328125" style="121" customWidth="1"/>
    <col min="14594" max="14594" width="8.6328125" style="121" customWidth="1"/>
    <col min="14595" max="14595" width="3.08984375" style="121" customWidth="1"/>
    <col min="14596" max="14596" width="17.90625" style="121" customWidth="1"/>
    <col min="14597" max="14597" width="20.6328125" style="121" customWidth="1"/>
    <col min="14598" max="14598" width="8.6328125" style="121" customWidth="1"/>
    <col min="14599" max="14599" width="3.08984375" style="121" customWidth="1"/>
    <col min="14600" max="14600" width="18.08984375" style="121" customWidth="1"/>
    <col min="14601" max="14848" width="9" style="121"/>
    <col min="14849" max="14849" width="20.6328125" style="121" customWidth="1"/>
    <col min="14850" max="14850" width="8.6328125" style="121" customWidth="1"/>
    <col min="14851" max="14851" width="3.08984375" style="121" customWidth="1"/>
    <col min="14852" max="14852" width="17.90625" style="121" customWidth="1"/>
    <col min="14853" max="14853" width="20.6328125" style="121" customWidth="1"/>
    <col min="14854" max="14854" width="8.6328125" style="121" customWidth="1"/>
    <col min="14855" max="14855" width="3.08984375" style="121" customWidth="1"/>
    <col min="14856" max="14856" width="18.08984375" style="121" customWidth="1"/>
    <col min="14857" max="15104" width="9" style="121"/>
    <col min="15105" max="15105" width="20.6328125" style="121" customWidth="1"/>
    <col min="15106" max="15106" width="8.6328125" style="121" customWidth="1"/>
    <col min="15107" max="15107" width="3.08984375" style="121" customWidth="1"/>
    <col min="15108" max="15108" width="17.90625" style="121" customWidth="1"/>
    <col min="15109" max="15109" width="20.6328125" style="121" customWidth="1"/>
    <col min="15110" max="15110" width="8.6328125" style="121" customWidth="1"/>
    <col min="15111" max="15111" width="3.08984375" style="121" customWidth="1"/>
    <col min="15112" max="15112" width="18.08984375" style="121" customWidth="1"/>
    <col min="15113" max="15360" width="9" style="121"/>
    <col min="15361" max="15361" width="20.6328125" style="121" customWidth="1"/>
    <col min="15362" max="15362" width="8.6328125" style="121" customWidth="1"/>
    <col min="15363" max="15363" width="3.08984375" style="121" customWidth="1"/>
    <col min="15364" max="15364" width="17.90625" style="121" customWidth="1"/>
    <col min="15365" max="15365" width="20.6328125" style="121" customWidth="1"/>
    <col min="15366" max="15366" width="8.6328125" style="121" customWidth="1"/>
    <col min="15367" max="15367" width="3.08984375" style="121" customWidth="1"/>
    <col min="15368" max="15368" width="18.08984375" style="121" customWidth="1"/>
    <col min="15369" max="15616" width="9" style="121"/>
    <col min="15617" max="15617" width="20.6328125" style="121" customWidth="1"/>
    <col min="15618" max="15618" width="8.6328125" style="121" customWidth="1"/>
    <col min="15619" max="15619" width="3.08984375" style="121" customWidth="1"/>
    <col min="15620" max="15620" width="17.90625" style="121" customWidth="1"/>
    <col min="15621" max="15621" width="20.6328125" style="121" customWidth="1"/>
    <col min="15622" max="15622" width="8.6328125" style="121" customWidth="1"/>
    <col min="15623" max="15623" width="3.08984375" style="121" customWidth="1"/>
    <col min="15624" max="15624" width="18.08984375" style="121" customWidth="1"/>
    <col min="15625" max="15872" width="9" style="121"/>
    <col min="15873" max="15873" width="20.6328125" style="121" customWidth="1"/>
    <col min="15874" max="15874" width="8.6328125" style="121" customWidth="1"/>
    <col min="15875" max="15875" width="3.08984375" style="121" customWidth="1"/>
    <col min="15876" max="15876" width="17.90625" style="121" customWidth="1"/>
    <col min="15877" max="15877" width="20.6328125" style="121" customWidth="1"/>
    <col min="15878" max="15878" width="8.6328125" style="121" customWidth="1"/>
    <col min="15879" max="15879" width="3.08984375" style="121" customWidth="1"/>
    <col min="15880" max="15880" width="18.08984375" style="121" customWidth="1"/>
    <col min="15881" max="16128" width="9" style="121"/>
    <col min="16129" max="16129" width="20.6328125" style="121" customWidth="1"/>
    <col min="16130" max="16130" width="8.6328125" style="121" customWidth="1"/>
    <col min="16131" max="16131" width="3.08984375" style="121" customWidth="1"/>
    <col min="16132" max="16132" width="17.90625" style="121" customWidth="1"/>
    <col min="16133" max="16133" width="20.6328125" style="121" customWidth="1"/>
    <col min="16134" max="16134" width="8.6328125" style="121" customWidth="1"/>
    <col min="16135" max="16135" width="3.08984375" style="121" customWidth="1"/>
    <col min="16136" max="16136" width="18.08984375" style="121" customWidth="1"/>
    <col min="16137" max="16384" width="9" style="121"/>
  </cols>
  <sheetData>
    <row r="1" spans="1:8" ht="15" customHeight="1">
      <c r="B1" s="656"/>
      <c r="C1" s="656"/>
      <c r="D1" s="656"/>
      <c r="E1" s="656"/>
      <c r="F1" s="656"/>
      <c r="G1" s="656"/>
      <c r="H1" s="656"/>
    </row>
    <row r="2" spans="1:8" ht="24" customHeight="1">
      <c r="A2" s="722" t="s">
        <v>605</v>
      </c>
      <c r="B2" s="722"/>
      <c r="C2" s="722"/>
      <c r="D2" s="722"/>
      <c r="E2" s="722"/>
      <c r="F2" s="722"/>
      <c r="G2" s="722"/>
      <c r="H2" s="722"/>
    </row>
    <row r="3" spans="1:8" ht="16.5" customHeight="1">
      <c r="A3" s="657"/>
      <c r="B3" s="657"/>
      <c r="C3" s="657"/>
      <c r="D3" s="657"/>
      <c r="E3" s="657"/>
      <c r="F3" s="657"/>
      <c r="G3" s="657"/>
      <c r="H3" s="657"/>
    </row>
    <row r="4" spans="1:8" ht="15" customHeight="1">
      <c r="A4" s="658" t="s">
        <v>606</v>
      </c>
      <c r="B4" s="659" t="s">
        <v>607</v>
      </c>
      <c r="C4" s="660" t="s">
        <v>608</v>
      </c>
      <c r="D4" s="661"/>
      <c r="E4" s="662" t="s">
        <v>606</v>
      </c>
      <c r="F4" s="659" t="s">
        <v>607</v>
      </c>
      <c r="G4" s="660" t="s">
        <v>608</v>
      </c>
      <c r="H4" s="661"/>
    </row>
    <row r="5" spans="1:8" ht="15" customHeight="1">
      <c r="A5" s="663"/>
      <c r="B5" s="664"/>
      <c r="C5" s="665" t="s">
        <v>609</v>
      </c>
      <c r="D5" s="666"/>
      <c r="E5" s="667"/>
      <c r="F5" s="664"/>
      <c r="G5" s="665" t="s">
        <v>609</v>
      </c>
      <c r="H5" s="666"/>
    </row>
    <row r="6" spans="1:8" ht="10.5" customHeight="1">
      <c r="A6" s="657"/>
      <c r="B6" s="668"/>
      <c r="C6" s="657"/>
      <c r="D6" s="669"/>
      <c r="E6" s="670"/>
      <c r="F6" s="668"/>
      <c r="G6" s="657"/>
      <c r="H6" s="657"/>
    </row>
    <row r="7" spans="1:8" ht="15" customHeight="1">
      <c r="A7" s="671" t="s">
        <v>610</v>
      </c>
      <c r="B7" s="672"/>
      <c r="C7" s="657"/>
      <c r="D7" s="657"/>
      <c r="E7" s="673" t="s">
        <v>611</v>
      </c>
      <c r="F7" s="672"/>
      <c r="G7" s="657"/>
      <c r="H7" s="657"/>
    </row>
    <row r="8" spans="1:8" ht="15" customHeight="1">
      <c r="A8" s="669" t="s">
        <v>612</v>
      </c>
      <c r="B8" s="674" t="s">
        <v>613</v>
      </c>
      <c r="C8" s="669" t="s">
        <v>614</v>
      </c>
      <c r="D8" s="669" t="s">
        <v>615</v>
      </c>
      <c r="E8" s="675" t="s">
        <v>616</v>
      </c>
      <c r="F8" s="674" t="s">
        <v>617</v>
      </c>
      <c r="G8" s="669" t="s">
        <v>614</v>
      </c>
      <c r="H8" s="669" t="s">
        <v>618</v>
      </c>
    </row>
    <row r="9" spans="1:8" ht="15" customHeight="1">
      <c r="A9" s="669"/>
      <c r="B9" s="674"/>
      <c r="C9" s="669" t="s">
        <v>619</v>
      </c>
      <c r="D9" s="669" t="s">
        <v>620</v>
      </c>
      <c r="E9" s="670"/>
      <c r="F9" s="672"/>
      <c r="G9" s="657"/>
      <c r="H9" s="657"/>
    </row>
    <row r="10" spans="1:8" ht="15" customHeight="1">
      <c r="A10" s="84"/>
      <c r="B10" s="672"/>
      <c r="C10" s="657"/>
      <c r="D10" s="657"/>
      <c r="E10" s="675" t="s">
        <v>621</v>
      </c>
      <c r="F10" s="674" t="s">
        <v>622</v>
      </c>
      <c r="G10" s="669" t="s">
        <v>614</v>
      </c>
      <c r="H10" s="669" t="s">
        <v>623</v>
      </c>
    </row>
    <row r="11" spans="1:8" ht="15" customHeight="1">
      <c r="A11" s="657" t="s">
        <v>624</v>
      </c>
      <c r="B11" s="674" t="s">
        <v>625</v>
      </c>
      <c r="C11" s="669" t="s">
        <v>614</v>
      </c>
      <c r="D11" s="657" t="s">
        <v>624</v>
      </c>
      <c r="E11" s="670"/>
      <c r="F11" s="672"/>
      <c r="G11" s="657"/>
      <c r="H11" s="657"/>
    </row>
    <row r="12" spans="1:8" ht="15" customHeight="1">
      <c r="A12" s="657"/>
      <c r="B12" s="674"/>
      <c r="C12" s="669" t="s">
        <v>619</v>
      </c>
      <c r="D12" s="669" t="s">
        <v>620</v>
      </c>
      <c r="E12" s="675" t="s">
        <v>626</v>
      </c>
      <c r="F12" s="674" t="s">
        <v>627</v>
      </c>
      <c r="G12" s="669" t="s">
        <v>614</v>
      </c>
      <c r="H12" s="669" t="s">
        <v>628</v>
      </c>
    </row>
    <row r="13" spans="1:8" ht="15" customHeight="1">
      <c r="A13" s="84"/>
      <c r="B13" s="672"/>
      <c r="C13" s="657"/>
      <c r="D13" s="657"/>
      <c r="E13" s="670"/>
      <c r="F13" s="672"/>
      <c r="G13" s="657"/>
      <c r="H13" s="657"/>
    </row>
    <row r="14" spans="1:8" ht="15" customHeight="1">
      <c r="A14" s="669" t="s">
        <v>629</v>
      </c>
      <c r="B14" s="674" t="s">
        <v>625</v>
      </c>
      <c r="C14" s="669" t="s">
        <v>614</v>
      </c>
      <c r="D14" s="669" t="s">
        <v>630</v>
      </c>
      <c r="E14" s="675" t="s">
        <v>631</v>
      </c>
      <c r="F14" s="674" t="s">
        <v>632</v>
      </c>
      <c r="G14" s="669" t="s">
        <v>614</v>
      </c>
      <c r="H14" s="669" t="s">
        <v>633</v>
      </c>
    </row>
    <row r="15" spans="1:8" ht="15" customHeight="1">
      <c r="A15" s="84"/>
      <c r="B15" s="672"/>
      <c r="C15" s="657"/>
      <c r="D15" s="657"/>
      <c r="E15" s="670"/>
      <c r="F15" s="672"/>
      <c r="G15" s="657"/>
      <c r="H15" s="657"/>
    </row>
    <row r="16" spans="1:8" ht="15" customHeight="1">
      <c r="A16" s="676" t="s">
        <v>634</v>
      </c>
      <c r="B16" s="674" t="s">
        <v>635</v>
      </c>
      <c r="C16" s="669" t="s">
        <v>614</v>
      </c>
      <c r="D16" s="669" t="s">
        <v>636</v>
      </c>
      <c r="E16" s="675" t="s">
        <v>637</v>
      </c>
      <c r="F16" s="674" t="s">
        <v>638</v>
      </c>
      <c r="G16" s="669" t="s">
        <v>614</v>
      </c>
      <c r="H16" s="669" t="s">
        <v>639</v>
      </c>
    </row>
    <row r="17" spans="1:8" ht="15" customHeight="1">
      <c r="A17" s="669"/>
      <c r="B17" s="674"/>
      <c r="C17" s="669" t="s">
        <v>619</v>
      </c>
      <c r="D17" s="669" t="s">
        <v>620</v>
      </c>
      <c r="E17" s="670"/>
      <c r="F17" s="672"/>
      <c r="G17" s="657"/>
      <c r="H17" s="657"/>
    </row>
    <row r="18" spans="1:8" ht="15" customHeight="1">
      <c r="A18" s="669"/>
      <c r="B18" s="674"/>
      <c r="C18" s="669"/>
      <c r="D18" s="669"/>
      <c r="E18" s="670" t="s">
        <v>640</v>
      </c>
      <c r="F18" s="672" t="s">
        <v>641</v>
      </c>
      <c r="G18" s="669" t="s">
        <v>614</v>
      </c>
      <c r="H18" s="657" t="s">
        <v>640</v>
      </c>
    </row>
    <row r="19" spans="1:8" ht="15" customHeight="1">
      <c r="A19" s="669" t="s">
        <v>642</v>
      </c>
      <c r="B19" s="674" t="s">
        <v>643</v>
      </c>
      <c r="C19" s="669" t="s">
        <v>614</v>
      </c>
      <c r="D19" s="669" t="s">
        <v>644</v>
      </c>
      <c r="E19" s="670"/>
      <c r="F19" s="672"/>
    </row>
    <row r="20" spans="1:8" ht="15" customHeight="1">
      <c r="A20" s="669"/>
      <c r="B20" s="674"/>
      <c r="C20" s="669" t="s">
        <v>619</v>
      </c>
      <c r="D20" s="669" t="s">
        <v>620</v>
      </c>
      <c r="E20" s="670"/>
      <c r="F20" s="672"/>
      <c r="G20" s="657"/>
      <c r="H20" s="657"/>
    </row>
    <row r="21" spans="1:8" ht="15" customHeight="1">
      <c r="A21" s="669"/>
      <c r="B21" s="674"/>
      <c r="C21" s="669"/>
      <c r="D21" s="669"/>
      <c r="E21" s="670" t="s">
        <v>645</v>
      </c>
      <c r="F21" s="672" t="s">
        <v>646</v>
      </c>
      <c r="G21" s="669" t="s">
        <v>614</v>
      </c>
      <c r="H21" s="657" t="s">
        <v>647</v>
      </c>
    </row>
    <row r="22" spans="1:8" ht="15" customHeight="1">
      <c r="A22" s="669" t="s">
        <v>648</v>
      </c>
      <c r="B22" s="674" t="s">
        <v>649</v>
      </c>
      <c r="C22" s="669" t="s">
        <v>614</v>
      </c>
      <c r="D22" s="669" t="s">
        <v>650</v>
      </c>
      <c r="E22" s="670"/>
      <c r="F22" s="672"/>
      <c r="G22" s="657"/>
      <c r="H22" s="657"/>
    </row>
    <row r="23" spans="1:8" ht="15" customHeight="1">
      <c r="A23" s="669"/>
      <c r="B23" s="674"/>
      <c r="C23" s="669" t="s">
        <v>619</v>
      </c>
      <c r="D23" s="669" t="s">
        <v>650</v>
      </c>
      <c r="E23" s="670" t="s">
        <v>651</v>
      </c>
      <c r="F23" s="672" t="s">
        <v>652</v>
      </c>
      <c r="G23" s="669" t="s">
        <v>614</v>
      </c>
      <c r="H23" s="657" t="s">
        <v>653</v>
      </c>
    </row>
    <row r="24" spans="1:8" ht="15" customHeight="1">
      <c r="A24" s="84"/>
      <c r="B24" s="672"/>
      <c r="C24" s="657"/>
      <c r="D24" s="657"/>
      <c r="E24" s="670"/>
      <c r="F24" s="672"/>
      <c r="G24" s="657"/>
      <c r="H24" s="657"/>
    </row>
    <row r="25" spans="1:8" ht="15" customHeight="1">
      <c r="A25" s="669" t="s">
        <v>654</v>
      </c>
      <c r="B25" s="674" t="s">
        <v>655</v>
      </c>
      <c r="C25" s="669" t="s">
        <v>614</v>
      </c>
      <c r="D25" s="669" t="s">
        <v>656</v>
      </c>
      <c r="E25" s="670" t="s">
        <v>657</v>
      </c>
      <c r="F25" s="672" t="s">
        <v>658</v>
      </c>
      <c r="G25" s="669" t="s">
        <v>614</v>
      </c>
      <c r="H25" s="657" t="s">
        <v>659</v>
      </c>
    </row>
    <row r="26" spans="1:8" ht="15" customHeight="1">
      <c r="A26" s="84"/>
      <c r="B26" s="672"/>
      <c r="C26" s="657"/>
      <c r="D26" s="657"/>
      <c r="E26" s="670"/>
      <c r="F26" s="672"/>
      <c r="G26" s="669" t="s">
        <v>619</v>
      </c>
      <c r="H26" s="657" t="s">
        <v>660</v>
      </c>
    </row>
    <row r="27" spans="1:8" ht="15" customHeight="1">
      <c r="A27" s="669" t="s">
        <v>661</v>
      </c>
      <c r="B27" s="674" t="s">
        <v>662</v>
      </c>
      <c r="C27" s="669" t="s">
        <v>614</v>
      </c>
      <c r="D27" s="669" t="s">
        <v>656</v>
      </c>
      <c r="E27" s="670"/>
      <c r="F27" s="672"/>
      <c r="G27" s="657"/>
      <c r="H27" s="657"/>
    </row>
    <row r="28" spans="1:8" ht="15" customHeight="1">
      <c r="A28" s="84"/>
      <c r="B28" s="672"/>
      <c r="C28" s="657"/>
      <c r="D28" s="657"/>
      <c r="E28" s="670" t="s">
        <v>663</v>
      </c>
      <c r="F28" s="672" t="s">
        <v>658</v>
      </c>
      <c r="G28" s="669" t="s">
        <v>614</v>
      </c>
      <c r="H28" s="657" t="s">
        <v>659</v>
      </c>
    </row>
    <row r="29" spans="1:8" ht="15" customHeight="1">
      <c r="A29" s="669" t="s">
        <v>664</v>
      </c>
      <c r="B29" s="674" t="s">
        <v>625</v>
      </c>
      <c r="C29" s="669" t="s">
        <v>614</v>
      </c>
      <c r="D29" s="669" t="s">
        <v>665</v>
      </c>
      <c r="E29" s="670"/>
      <c r="F29" s="672"/>
      <c r="G29" s="669" t="s">
        <v>619</v>
      </c>
      <c r="H29" s="657" t="s">
        <v>660</v>
      </c>
    </row>
    <row r="30" spans="1:8" ht="15" customHeight="1">
      <c r="A30" s="669"/>
      <c r="B30" s="674"/>
      <c r="C30" s="669" t="s">
        <v>619</v>
      </c>
      <c r="D30" s="669" t="s">
        <v>620</v>
      </c>
      <c r="E30" s="670"/>
      <c r="F30" s="672"/>
      <c r="G30" s="657"/>
      <c r="H30" s="657"/>
    </row>
    <row r="31" spans="1:8" ht="15" customHeight="1">
      <c r="A31" s="84"/>
      <c r="B31" s="672"/>
      <c r="C31" s="657"/>
      <c r="D31" s="657"/>
      <c r="E31" s="670" t="s">
        <v>666</v>
      </c>
      <c r="F31" s="672" t="s">
        <v>667</v>
      </c>
      <c r="G31" s="669" t="s">
        <v>614</v>
      </c>
      <c r="H31" s="657" t="s">
        <v>666</v>
      </c>
    </row>
    <row r="32" spans="1:8" ht="15" customHeight="1">
      <c r="A32" s="669" t="s">
        <v>668</v>
      </c>
      <c r="B32" s="674" t="s">
        <v>669</v>
      </c>
      <c r="C32" s="669" t="s">
        <v>614</v>
      </c>
      <c r="D32" s="669" t="s">
        <v>650</v>
      </c>
      <c r="E32" s="670"/>
      <c r="F32" s="672"/>
      <c r="G32" s="657"/>
      <c r="H32" s="657"/>
    </row>
    <row r="33" spans="1:10" ht="15" customHeight="1">
      <c r="A33" s="669"/>
      <c r="B33" s="674"/>
      <c r="C33" s="669" t="s">
        <v>619</v>
      </c>
      <c r="D33" s="669" t="s">
        <v>650</v>
      </c>
      <c r="E33" s="673" t="s">
        <v>670</v>
      </c>
      <c r="F33" s="672"/>
      <c r="G33" s="657"/>
      <c r="H33" s="657"/>
    </row>
    <row r="34" spans="1:10" ht="15" customHeight="1">
      <c r="A34" s="84"/>
      <c r="B34" s="672"/>
      <c r="C34" s="657"/>
      <c r="D34" s="657"/>
      <c r="E34" s="675" t="s">
        <v>671</v>
      </c>
      <c r="F34" s="674" t="s">
        <v>672</v>
      </c>
      <c r="G34" s="669" t="s">
        <v>614</v>
      </c>
      <c r="H34" s="669" t="s">
        <v>673</v>
      </c>
      <c r="J34" s="677"/>
    </row>
    <row r="35" spans="1:10" ht="15" customHeight="1">
      <c r="A35" s="676" t="s">
        <v>674</v>
      </c>
      <c r="B35" s="674" t="s">
        <v>675</v>
      </c>
      <c r="C35" s="669" t="s">
        <v>614</v>
      </c>
      <c r="D35" s="669" t="s">
        <v>676</v>
      </c>
      <c r="E35" s="675"/>
      <c r="F35" s="674"/>
      <c r="G35" s="669" t="s">
        <v>619</v>
      </c>
      <c r="H35" s="669" t="s">
        <v>677</v>
      </c>
    </row>
    <row r="36" spans="1:10" ht="15" customHeight="1">
      <c r="A36" s="669"/>
      <c r="B36" s="674"/>
      <c r="C36" s="669" t="s">
        <v>619</v>
      </c>
      <c r="D36" s="669" t="s">
        <v>620</v>
      </c>
      <c r="E36" s="670"/>
      <c r="F36" s="672"/>
      <c r="G36" s="657"/>
      <c r="H36" s="657"/>
    </row>
    <row r="37" spans="1:10" ht="15" customHeight="1">
      <c r="A37" s="84"/>
      <c r="B37" s="672"/>
      <c r="C37" s="657"/>
      <c r="D37" s="657"/>
      <c r="E37" s="675" t="s">
        <v>678</v>
      </c>
      <c r="F37" s="674" t="s">
        <v>679</v>
      </c>
      <c r="G37" s="669" t="s">
        <v>614</v>
      </c>
      <c r="H37" s="669" t="s">
        <v>680</v>
      </c>
      <c r="J37" s="677"/>
    </row>
    <row r="38" spans="1:10" ht="15" customHeight="1">
      <c r="A38" s="669" t="s">
        <v>681</v>
      </c>
      <c r="B38" s="674" t="s">
        <v>682</v>
      </c>
      <c r="C38" s="669" t="s">
        <v>614</v>
      </c>
      <c r="D38" s="669" t="s">
        <v>683</v>
      </c>
      <c r="E38" s="670"/>
      <c r="F38" s="672"/>
      <c r="G38" s="657"/>
      <c r="H38" s="657"/>
    </row>
    <row r="39" spans="1:10" ht="15" customHeight="1">
      <c r="A39" s="84"/>
      <c r="B39" s="672"/>
      <c r="C39" s="657"/>
      <c r="D39" s="657"/>
      <c r="E39" s="675" t="s">
        <v>684</v>
      </c>
      <c r="F39" s="676" t="s">
        <v>685</v>
      </c>
      <c r="G39" s="669" t="s">
        <v>614</v>
      </c>
      <c r="H39" s="669" t="s">
        <v>686</v>
      </c>
    </row>
    <row r="40" spans="1:10" ht="15" customHeight="1">
      <c r="A40" s="669" t="s">
        <v>687</v>
      </c>
      <c r="B40" s="674" t="s">
        <v>688</v>
      </c>
      <c r="C40" s="669" t="s">
        <v>614</v>
      </c>
      <c r="D40" s="669" t="s">
        <v>689</v>
      </c>
      <c r="E40" s="670"/>
      <c r="F40" s="672"/>
      <c r="G40" s="657"/>
      <c r="H40" s="657"/>
    </row>
    <row r="41" spans="1:10" ht="15" customHeight="1">
      <c r="A41" s="84"/>
      <c r="B41" s="672"/>
      <c r="C41" s="657"/>
      <c r="D41" s="657"/>
      <c r="E41" s="675" t="s">
        <v>690</v>
      </c>
      <c r="F41" s="674" t="s">
        <v>691</v>
      </c>
      <c r="G41" s="669" t="s">
        <v>614</v>
      </c>
      <c r="H41" s="669" t="s">
        <v>692</v>
      </c>
    </row>
    <row r="42" spans="1:10" ht="15" customHeight="1">
      <c r="A42" s="676" t="s">
        <v>693</v>
      </c>
      <c r="B42" s="674" t="s">
        <v>694</v>
      </c>
      <c r="C42" s="669" t="s">
        <v>614</v>
      </c>
      <c r="D42" s="669" t="s">
        <v>695</v>
      </c>
      <c r="E42" s="670"/>
      <c r="F42" s="672"/>
      <c r="G42" s="657"/>
      <c r="H42" s="657"/>
    </row>
    <row r="43" spans="1:10" ht="15" customHeight="1">
      <c r="A43" s="84"/>
      <c r="B43" s="672"/>
      <c r="C43" s="657"/>
      <c r="D43" s="657"/>
      <c r="E43" s="675" t="s">
        <v>696</v>
      </c>
      <c r="F43" s="674" t="s">
        <v>691</v>
      </c>
      <c r="G43" s="669" t="s">
        <v>614</v>
      </c>
      <c r="H43" s="669" t="s">
        <v>697</v>
      </c>
    </row>
    <row r="44" spans="1:10" ht="15" customHeight="1">
      <c r="A44" s="669" t="s">
        <v>698</v>
      </c>
      <c r="B44" s="674" t="s">
        <v>694</v>
      </c>
      <c r="C44" s="669" t="s">
        <v>614</v>
      </c>
      <c r="D44" s="669" t="s">
        <v>699</v>
      </c>
      <c r="E44" s="670"/>
      <c r="F44" s="672"/>
      <c r="G44" s="657"/>
      <c r="H44" s="657"/>
    </row>
    <row r="45" spans="1:10" ht="15" customHeight="1">
      <c r="A45" s="84"/>
      <c r="B45" s="672"/>
      <c r="C45" s="657"/>
      <c r="D45" s="657"/>
      <c r="E45" s="673" t="s">
        <v>700</v>
      </c>
      <c r="F45" s="672"/>
      <c r="G45" s="657"/>
      <c r="H45" s="657"/>
    </row>
    <row r="46" spans="1:10" ht="15" customHeight="1">
      <c r="A46" s="669" t="s">
        <v>701</v>
      </c>
      <c r="B46" s="674" t="s">
        <v>702</v>
      </c>
      <c r="C46" s="669" t="s">
        <v>614</v>
      </c>
      <c r="D46" s="669" t="s">
        <v>703</v>
      </c>
      <c r="E46" s="675" t="s">
        <v>704</v>
      </c>
      <c r="F46" s="674" t="s">
        <v>705</v>
      </c>
      <c r="G46" s="669" t="s">
        <v>614</v>
      </c>
      <c r="H46" s="669" t="s">
        <v>706</v>
      </c>
    </row>
    <row r="47" spans="1:10" ht="15" customHeight="1">
      <c r="A47" s="84"/>
      <c r="B47" s="672"/>
      <c r="C47" s="657"/>
      <c r="D47" s="657"/>
      <c r="E47" s="675"/>
      <c r="F47" s="674"/>
      <c r="G47" s="669" t="s">
        <v>619</v>
      </c>
      <c r="H47" s="669" t="s">
        <v>706</v>
      </c>
    </row>
    <row r="48" spans="1:10" ht="15" customHeight="1">
      <c r="A48" s="669" t="s">
        <v>707</v>
      </c>
      <c r="B48" s="674" t="s">
        <v>708</v>
      </c>
      <c r="C48" s="669" t="s">
        <v>614</v>
      </c>
      <c r="D48" s="669" t="s">
        <v>709</v>
      </c>
      <c r="E48" s="670"/>
      <c r="F48" s="672"/>
      <c r="G48" s="657"/>
      <c r="H48" s="657"/>
    </row>
    <row r="49" spans="1:8" ht="15" customHeight="1">
      <c r="A49" s="676"/>
      <c r="B49" s="676"/>
      <c r="C49" s="669" t="s">
        <v>619</v>
      </c>
      <c r="D49" s="669" t="s">
        <v>710</v>
      </c>
      <c r="E49" s="675" t="s">
        <v>711</v>
      </c>
      <c r="F49" s="674" t="s">
        <v>712</v>
      </c>
      <c r="G49" s="669" t="s">
        <v>614</v>
      </c>
      <c r="H49" s="669" t="s">
        <v>713</v>
      </c>
    </row>
    <row r="50" spans="1:8" ht="15" customHeight="1">
      <c r="A50" s="84"/>
      <c r="B50" s="672"/>
      <c r="C50" s="657"/>
      <c r="D50" s="657"/>
      <c r="E50" s="675"/>
      <c r="F50" s="674"/>
      <c r="G50" s="669"/>
      <c r="H50" s="669"/>
    </row>
    <row r="51" spans="1:8" ht="15" customHeight="1">
      <c r="A51" s="669" t="s">
        <v>714</v>
      </c>
      <c r="B51" s="674" t="s">
        <v>715</v>
      </c>
      <c r="C51" s="669" t="s">
        <v>614</v>
      </c>
      <c r="D51" s="669" t="s">
        <v>709</v>
      </c>
      <c r="E51" s="673" t="s">
        <v>716</v>
      </c>
      <c r="F51" s="672"/>
      <c r="G51" s="657"/>
      <c r="H51" s="657"/>
    </row>
    <row r="52" spans="1:8" ht="15" customHeight="1">
      <c r="A52" s="669"/>
      <c r="B52" s="674"/>
      <c r="C52" s="669" t="s">
        <v>619</v>
      </c>
      <c r="D52" s="669" t="s">
        <v>717</v>
      </c>
      <c r="E52" s="675" t="s">
        <v>718</v>
      </c>
      <c r="F52" s="674" t="s">
        <v>719</v>
      </c>
      <c r="G52" s="669" t="s">
        <v>614</v>
      </c>
      <c r="H52" s="669" t="s">
        <v>720</v>
      </c>
    </row>
    <row r="53" spans="1:8" ht="15" customHeight="1">
      <c r="A53" s="84"/>
      <c r="B53" s="672"/>
      <c r="C53" s="657"/>
      <c r="D53" s="657"/>
      <c r="E53" s="670"/>
      <c r="F53" s="672"/>
      <c r="G53" s="657"/>
      <c r="H53" s="657"/>
    </row>
    <row r="54" spans="1:8" ht="15" customHeight="1">
      <c r="A54" s="676" t="s">
        <v>721</v>
      </c>
      <c r="B54" s="674" t="s">
        <v>715</v>
      </c>
      <c r="C54" s="669" t="s">
        <v>614</v>
      </c>
      <c r="D54" s="669" t="s">
        <v>722</v>
      </c>
      <c r="E54" s="670" t="s">
        <v>723</v>
      </c>
      <c r="F54" s="84" t="s">
        <v>724</v>
      </c>
      <c r="G54" s="669" t="s">
        <v>614</v>
      </c>
      <c r="H54" s="657" t="s">
        <v>725</v>
      </c>
    </row>
    <row r="55" spans="1:8" ht="15" customHeight="1">
      <c r="A55" s="669"/>
      <c r="B55" s="674"/>
      <c r="C55" s="669" t="s">
        <v>619</v>
      </c>
      <c r="D55" s="669" t="s">
        <v>726</v>
      </c>
      <c r="E55" s="675"/>
      <c r="F55" s="676"/>
      <c r="G55" s="669"/>
      <c r="H55" s="669"/>
    </row>
    <row r="56" spans="1:8" ht="15" customHeight="1">
      <c r="A56" s="84"/>
      <c r="B56" s="672"/>
      <c r="C56" s="657"/>
      <c r="D56" s="657"/>
      <c r="E56" s="670" t="s">
        <v>727</v>
      </c>
      <c r="F56" s="672" t="s">
        <v>724</v>
      </c>
      <c r="G56" s="669" t="s">
        <v>614</v>
      </c>
      <c r="H56" s="657" t="s">
        <v>725</v>
      </c>
    </row>
    <row r="57" spans="1:8" ht="15" customHeight="1">
      <c r="A57" s="676" t="s">
        <v>728</v>
      </c>
      <c r="B57" s="674" t="s">
        <v>729</v>
      </c>
      <c r="C57" s="669" t="s">
        <v>614</v>
      </c>
      <c r="D57" s="669" t="s">
        <v>722</v>
      </c>
      <c r="E57" s="670"/>
      <c r="F57" s="672"/>
      <c r="G57" s="657"/>
      <c r="H57" s="657"/>
    </row>
    <row r="58" spans="1:8" ht="15" customHeight="1">
      <c r="A58" s="676"/>
      <c r="B58" s="674"/>
      <c r="C58" s="669" t="s">
        <v>619</v>
      </c>
      <c r="D58" s="669" t="s">
        <v>726</v>
      </c>
      <c r="E58" s="670" t="s">
        <v>730</v>
      </c>
      <c r="F58" s="672" t="s">
        <v>724</v>
      </c>
      <c r="G58" s="669" t="s">
        <v>614</v>
      </c>
      <c r="H58" s="657" t="s">
        <v>725</v>
      </c>
    </row>
    <row r="59" spans="1:8" ht="15" customHeight="1">
      <c r="A59" s="84"/>
      <c r="B59" s="672"/>
      <c r="C59" s="657"/>
      <c r="D59" s="657"/>
      <c r="E59" s="670"/>
      <c r="F59" s="672" t="s">
        <v>731</v>
      </c>
      <c r="G59" s="657"/>
      <c r="H59" s="657"/>
    </row>
    <row r="60" spans="1:8" ht="15" customHeight="1">
      <c r="A60" s="657" t="s">
        <v>732</v>
      </c>
      <c r="B60" s="674" t="s">
        <v>729</v>
      </c>
      <c r="C60" s="669" t="s">
        <v>614</v>
      </c>
      <c r="D60" s="669" t="s">
        <v>722</v>
      </c>
      <c r="E60" s="670"/>
      <c r="F60" s="672"/>
      <c r="G60" s="657"/>
      <c r="H60" s="657"/>
    </row>
    <row r="61" spans="1:8" ht="15" customHeight="1">
      <c r="A61" s="676"/>
      <c r="B61" s="676" t="s">
        <v>733</v>
      </c>
      <c r="C61" s="669" t="s">
        <v>619</v>
      </c>
      <c r="D61" s="669" t="s">
        <v>726</v>
      </c>
      <c r="E61" s="678" t="s">
        <v>734</v>
      </c>
      <c r="F61" s="84" t="s">
        <v>735</v>
      </c>
      <c r="G61" s="657" t="s">
        <v>736</v>
      </c>
      <c r="H61" s="657" t="s">
        <v>737</v>
      </c>
    </row>
    <row r="62" spans="1:8" ht="15" customHeight="1">
      <c r="A62" s="84"/>
      <c r="B62" s="672"/>
      <c r="C62" s="657"/>
      <c r="D62" s="657"/>
      <c r="E62" s="670"/>
      <c r="F62" s="672"/>
      <c r="G62" s="657"/>
      <c r="H62" s="657"/>
    </row>
    <row r="63" spans="1:8" ht="15" customHeight="1">
      <c r="A63" s="669" t="s">
        <v>738</v>
      </c>
      <c r="B63" s="674" t="s">
        <v>739</v>
      </c>
      <c r="C63" s="669" t="s">
        <v>614</v>
      </c>
      <c r="D63" s="669" t="s">
        <v>740</v>
      </c>
      <c r="E63" s="670" t="s">
        <v>741</v>
      </c>
      <c r="F63" s="672" t="s">
        <v>735</v>
      </c>
      <c r="G63" s="657" t="s">
        <v>736</v>
      </c>
      <c r="H63" s="657" t="s">
        <v>737</v>
      </c>
    </row>
    <row r="64" spans="1:8" ht="15" customHeight="1">
      <c r="A64" s="679"/>
      <c r="B64" s="680"/>
      <c r="C64" s="681"/>
      <c r="D64" s="681"/>
      <c r="E64" s="682"/>
      <c r="F64" s="680"/>
      <c r="G64" s="681"/>
      <c r="H64" s="681"/>
    </row>
    <row r="65" spans="1:8" ht="15" customHeight="1">
      <c r="A65" s="657" t="s">
        <v>742</v>
      </c>
      <c r="B65" s="657"/>
      <c r="C65" s="657"/>
      <c r="D65" s="657"/>
      <c r="E65" s="657"/>
      <c r="F65" s="657"/>
      <c r="G65" s="657"/>
      <c r="H65" s="657"/>
    </row>
    <row r="66" spans="1:8" ht="16.5" customHeight="1">
      <c r="A66" s="683"/>
      <c r="B66" s="657"/>
      <c r="C66" s="657"/>
      <c r="D66" s="657"/>
      <c r="E66" s="657"/>
      <c r="F66" s="657"/>
      <c r="G66" s="657"/>
      <c r="H66" s="657"/>
    </row>
    <row r="67" spans="1:8" ht="16.5" customHeight="1">
      <c r="A67" s="684"/>
      <c r="B67" s="657"/>
      <c r="C67" s="657"/>
      <c r="D67" s="657"/>
      <c r="E67" s="657"/>
      <c r="F67" s="657"/>
      <c r="G67" s="657"/>
      <c r="H67" s="657"/>
    </row>
    <row r="68" spans="1:8" ht="16.5" customHeight="1">
      <c r="A68" s="684"/>
      <c r="B68" s="657"/>
      <c r="C68" s="657"/>
      <c r="D68" s="657"/>
      <c r="E68" s="657"/>
      <c r="F68" s="669"/>
      <c r="G68" s="669"/>
      <c r="H68" s="669"/>
    </row>
    <row r="69" spans="1:8" ht="16.5" customHeight="1">
      <c r="A69" s="669"/>
      <c r="B69" s="657"/>
      <c r="C69" s="657"/>
      <c r="D69" s="657"/>
      <c r="E69" s="657"/>
      <c r="F69" s="657"/>
      <c r="G69" s="657"/>
      <c r="H69" s="657"/>
    </row>
    <row r="70" spans="1:8" ht="16.5" customHeight="1">
      <c r="A70" s="684"/>
      <c r="B70" s="657"/>
      <c r="C70" s="657"/>
      <c r="D70" s="657"/>
      <c r="E70" s="657"/>
      <c r="F70" s="669"/>
      <c r="G70" s="669"/>
      <c r="H70" s="669"/>
    </row>
    <row r="71" spans="1:8" ht="16.5" customHeight="1">
      <c r="A71" s="684"/>
      <c r="B71" s="657"/>
      <c r="C71" s="657"/>
      <c r="D71" s="657"/>
      <c r="E71" s="657"/>
      <c r="F71" s="657"/>
      <c r="G71" s="657"/>
      <c r="H71" s="657"/>
    </row>
    <row r="72" spans="1:8" ht="16.5" customHeight="1">
      <c r="A72" s="684"/>
      <c r="B72" s="657"/>
      <c r="C72" s="657"/>
      <c r="D72" s="657"/>
      <c r="E72" s="669"/>
      <c r="F72" s="669"/>
      <c r="G72" s="669"/>
      <c r="H72" s="669"/>
    </row>
    <row r="73" spans="1:8" ht="16.5" customHeight="1">
      <c r="A73" s="669"/>
      <c r="B73" s="669"/>
      <c r="C73" s="669"/>
      <c r="D73" s="669"/>
      <c r="E73" s="657"/>
      <c r="F73" s="657"/>
      <c r="G73" s="657"/>
      <c r="H73" s="657"/>
    </row>
    <row r="74" spans="1:8" ht="16.5" customHeight="1">
      <c r="A74" s="657"/>
      <c r="B74" s="657"/>
      <c r="C74" s="657"/>
      <c r="D74" s="657"/>
      <c r="E74" s="669"/>
      <c r="F74" s="669"/>
      <c r="G74" s="669"/>
      <c r="H74" s="669"/>
    </row>
    <row r="75" spans="1:8" ht="16.5" customHeight="1">
      <c r="A75" s="657"/>
      <c r="B75" s="657"/>
      <c r="C75" s="657"/>
      <c r="D75" s="657"/>
      <c r="E75" s="657"/>
      <c r="F75" s="657"/>
      <c r="G75" s="657"/>
      <c r="H75" s="657"/>
    </row>
    <row r="76" spans="1:8" ht="16.5" customHeight="1">
      <c r="A76" s="669"/>
      <c r="B76" s="669"/>
      <c r="C76" s="669"/>
      <c r="D76" s="669"/>
      <c r="E76" s="657"/>
      <c r="F76" s="657"/>
      <c r="G76" s="657"/>
      <c r="H76" s="657"/>
    </row>
    <row r="77" spans="1:8" ht="16.5" customHeight="1">
      <c r="A77" s="657"/>
      <c r="B77" s="657"/>
      <c r="C77" s="657"/>
      <c r="D77" s="657"/>
      <c r="E77" s="657"/>
      <c r="F77" s="657"/>
      <c r="G77" s="657"/>
      <c r="H77" s="657"/>
    </row>
    <row r="78" spans="1:8" ht="16.5" customHeight="1">
      <c r="A78" s="669"/>
      <c r="B78" s="669"/>
      <c r="C78" s="669"/>
      <c r="D78" s="669"/>
      <c r="E78" s="657"/>
      <c r="F78" s="657"/>
      <c r="G78" s="657"/>
      <c r="H78" s="657"/>
    </row>
    <row r="79" spans="1:8" ht="16.5" customHeight="1">
      <c r="A79" s="657"/>
      <c r="B79" s="657"/>
      <c r="C79" s="657"/>
      <c r="D79" s="657"/>
      <c r="E79" s="657"/>
      <c r="F79" s="657"/>
      <c r="G79" s="657"/>
      <c r="H79" s="657"/>
    </row>
    <row r="80" spans="1:8" ht="16.5" customHeight="1">
      <c r="A80" s="657"/>
      <c r="B80" s="657"/>
      <c r="C80" s="657"/>
      <c r="D80" s="657"/>
      <c r="E80" s="669"/>
      <c r="F80" s="669"/>
      <c r="G80" s="669"/>
      <c r="H80" s="669"/>
    </row>
    <row r="81" spans="1:8" ht="16.5" customHeight="1">
      <c r="A81" s="657"/>
      <c r="B81" s="657"/>
      <c r="C81" s="657"/>
      <c r="D81" s="657"/>
      <c r="E81" s="657"/>
      <c r="F81" s="657"/>
      <c r="G81" s="657"/>
      <c r="H81" s="657"/>
    </row>
    <row r="82" spans="1:8" ht="16.5" customHeight="1">
      <c r="A82" s="657"/>
      <c r="B82" s="657"/>
      <c r="C82" s="657"/>
      <c r="D82" s="657"/>
      <c r="E82" s="657"/>
      <c r="F82" s="657"/>
      <c r="G82" s="657"/>
      <c r="H82" s="657"/>
    </row>
    <row r="83" spans="1:8" ht="16.5" customHeight="1">
      <c r="A83" s="684"/>
      <c r="B83" s="657"/>
      <c r="C83" s="657"/>
      <c r="D83" s="657"/>
      <c r="E83" s="657"/>
      <c r="F83" s="657"/>
      <c r="G83" s="657"/>
      <c r="H83" s="657"/>
    </row>
    <row r="84" spans="1:8" ht="16.5" customHeight="1">
      <c r="A84" s="657"/>
      <c r="B84" s="657"/>
      <c r="C84" s="657"/>
      <c r="D84" s="657"/>
      <c r="E84" s="657"/>
      <c r="F84" s="657"/>
      <c r="G84" s="657"/>
      <c r="H84" s="657"/>
    </row>
    <row r="85" spans="1:8" ht="16.5" customHeight="1">
      <c r="A85" s="685"/>
      <c r="B85" s="657"/>
      <c r="C85" s="657"/>
      <c r="D85" s="657"/>
      <c r="E85" s="657"/>
      <c r="F85" s="657"/>
      <c r="G85" s="657"/>
      <c r="H85" s="657"/>
    </row>
    <row r="86" spans="1:8" ht="16.5" customHeight="1">
      <c r="A86" s="657"/>
      <c r="B86" s="657"/>
      <c r="C86" s="657"/>
      <c r="D86" s="657"/>
      <c r="E86" s="657"/>
      <c r="F86" s="657"/>
      <c r="G86" s="657"/>
      <c r="H86" s="657"/>
    </row>
    <row r="87" spans="1:8" ht="16.5" customHeight="1">
      <c r="A87" s="657"/>
      <c r="B87" s="657"/>
      <c r="C87" s="657"/>
      <c r="D87" s="657"/>
      <c r="E87" s="657"/>
      <c r="F87" s="657"/>
      <c r="G87" s="657"/>
      <c r="H87" s="657"/>
    </row>
    <row r="88" spans="1:8" ht="16.5" customHeight="1">
      <c r="A88" s="657"/>
      <c r="B88" s="657"/>
      <c r="C88" s="657"/>
      <c r="D88" s="657"/>
      <c r="E88" s="657"/>
      <c r="F88" s="657"/>
      <c r="G88" s="657"/>
      <c r="H88" s="657"/>
    </row>
    <row r="89" spans="1:8" ht="16.5" customHeight="1">
      <c r="A89" s="657"/>
      <c r="B89" s="657"/>
      <c r="C89" s="657"/>
      <c r="D89" s="657"/>
      <c r="E89" s="657"/>
      <c r="F89" s="657"/>
      <c r="G89" s="657"/>
      <c r="H89" s="657"/>
    </row>
    <row r="90" spans="1:8" ht="16.5" customHeight="1">
      <c r="A90" s="657"/>
      <c r="B90" s="657"/>
      <c r="C90" s="657"/>
      <c r="D90" s="657"/>
      <c r="E90" s="657"/>
      <c r="F90" s="657"/>
      <c r="G90" s="657"/>
      <c r="H90" s="657"/>
    </row>
    <row r="91" spans="1:8" ht="16.5" customHeight="1">
      <c r="A91" s="657"/>
      <c r="B91" s="657"/>
      <c r="C91" s="657"/>
      <c r="D91" s="657"/>
      <c r="E91" s="657"/>
      <c r="F91" s="657"/>
      <c r="G91" s="657"/>
      <c r="H91" s="657"/>
    </row>
    <row r="92" spans="1:8" ht="16.5" customHeight="1">
      <c r="A92" s="657"/>
      <c r="B92" s="657"/>
      <c r="C92" s="657"/>
      <c r="D92" s="657"/>
      <c r="E92" s="657"/>
      <c r="F92" s="657"/>
      <c r="G92" s="657"/>
      <c r="H92" s="657"/>
    </row>
    <row r="93" spans="1:8" ht="16.5" customHeight="1">
      <c r="A93" s="657"/>
      <c r="B93" s="657"/>
      <c r="C93" s="657"/>
      <c r="D93" s="657"/>
      <c r="E93" s="657"/>
      <c r="F93" s="657"/>
      <c r="G93" s="657"/>
      <c r="H93" s="657"/>
    </row>
    <row r="94" spans="1:8" ht="16.5" customHeight="1">
      <c r="A94" s="657"/>
      <c r="B94" s="657"/>
      <c r="C94" s="669"/>
      <c r="D94" s="657"/>
      <c r="E94" s="657"/>
      <c r="F94" s="657"/>
      <c r="G94" s="657"/>
      <c r="H94" s="657"/>
    </row>
    <row r="95" spans="1:8" ht="16.5" customHeight="1">
      <c r="A95" s="657"/>
      <c r="B95" s="657"/>
      <c r="C95" s="657"/>
      <c r="D95" s="657"/>
      <c r="E95" s="657"/>
      <c r="F95" s="657"/>
      <c r="G95" s="657"/>
      <c r="H95" s="657"/>
    </row>
    <row r="96" spans="1:8" ht="16.5" customHeight="1">
      <c r="A96" s="657"/>
      <c r="B96" s="657"/>
      <c r="C96" s="657"/>
      <c r="D96" s="657"/>
      <c r="E96" s="657"/>
      <c r="F96" s="657"/>
      <c r="G96" s="657"/>
      <c r="H96" s="657"/>
    </row>
    <row r="97" spans="1:8" ht="16.5" customHeight="1">
      <c r="A97" s="657"/>
      <c r="B97" s="657"/>
      <c r="C97" s="657"/>
      <c r="D97" s="657"/>
      <c r="E97" s="657"/>
      <c r="F97" s="657"/>
      <c r="G97" s="657"/>
      <c r="H97" s="657"/>
    </row>
    <row r="98" spans="1:8" ht="16.5" customHeight="1">
      <c r="A98" s="657"/>
      <c r="B98" s="657"/>
      <c r="C98" s="657"/>
      <c r="D98" s="657"/>
      <c r="E98" s="657"/>
      <c r="F98" s="657"/>
      <c r="G98" s="657"/>
      <c r="H98" s="657"/>
    </row>
    <row r="99" spans="1:8" ht="16.5" customHeight="1">
      <c r="A99" s="657"/>
      <c r="B99" s="657"/>
      <c r="C99" s="657"/>
      <c r="D99" s="657"/>
      <c r="E99" s="657"/>
      <c r="F99" s="657"/>
      <c r="G99" s="657"/>
      <c r="H99" s="657"/>
    </row>
    <row r="100" spans="1:8" ht="16.5" customHeight="1">
      <c r="A100" s="657"/>
      <c r="B100" s="657"/>
      <c r="C100" s="657"/>
      <c r="D100" s="657"/>
      <c r="E100" s="657"/>
      <c r="F100" s="657"/>
      <c r="G100" s="657"/>
      <c r="H100" s="657"/>
    </row>
    <row r="101" spans="1:8" ht="16.5" customHeight="1">
      <c r="A101" s="657"/>
      <c r="B101" s="657"/>
      <c r="C101" s="657"/>
      <c r="D101" s="657"/>
      <c r="E101" s="657"/>
      <c r="F101" s="657"/>
      <c r="G101" s="657"/>
      <c r="H101" s="657"/>
    </row>
    <row r="102" spans="1:8" ht="16.5" customHeight="1">
      <c r="A102" s="657"/>
      <c r="B102" s="657"/>
      <c r="C102" s="657"/>
      <c r="D102" s="657"/>
      <c r="E102" s="657"/>
      <c r="F102" s="657"/>
      <c r="G102" s="657"/>
      <c r="H102" s="657"/>
    </row>
    <row r="103" spans="1:8" ht="16.5" customHeight="1">
      <c r="A103" s="657"/>
      <c r="B103" s="657"/>
      <c r="C103" s="657"/>
      <c r="D103" s="657"/>
      <c r="E103" s="657"/>
      <c r="F103" s="657"/>
      <c r="G103" s="657"/>
      <c r="H103" s="657"/>
    </row>
    <row r="104" spans="1:8" ht="16.5" customHeight="1">
      <c r="A104" s="657"/>
      <c r="B104" s="657"/>
      <c r="C104" s="657"/>
      <c r="D104" s="657"/>
      <c r="E104" s="657"/>
      <c r="F104" s="657"/>
      <c r="G104" s="657"/>
      <c r="H104" s="657"/>
    </row>
    <row r="105" spans="1:8" ht="16.5" customHeight="1">
      <c r="A105" s="657"/>
      <c r="B105" s="657"/>
      <c r="C105" s="657"/>
      <c r="D105" s="657"/>
      <c r="E105" s="657"/>
      <c r="F105" s="657"/>
      <c r="G105" s="657"/>
      <c r="H105" s="657"/>
    </row>
    <row r="106" spans="1:8" ht="16.5" customHeight="1">
      <c r="A106" s="657"/>
      <c r="B106" s="657"/>
      <c r="C106" s="657"/>
      <c r="D106" s="657"/>
      <c r="E106" s="657"/>
      <c r="F106" s="657"/>
      <c r="G106" s="657"/>
      <c r="H106" s="657"/>
    </row>
    <row r="107" spans="1:8" ht="16.5" customHeight="1">
      <c r="A107" s="657"/>
      <c r="B107" s="657"/>
      <c r="C107" s="657"/>
      <c r="D107" s="657"/>
      <c r="E107" s="657"/>
      <c r="F107" s="657"/>
      <c r="G107" s="657"/>
      <c r="H107" s="657"/>
    </row>
    <row r="108" spans="1:8" ht="16.5" customHeight="1">
      <c r="A108" s="657"/>
      <c r="B108" s="657"/>
      <c r="C108" s="657"/>
      <c r="D108" s="657"/>
      <c r="E108" s="657"/>
      <c r="F108" s="657"/>
      <c r="G108" s="657"/>
      <c r="H108" s="657"/>
    </row>
    <row r="109" spans="1:8" ht="16.5" customHeight="1">
      <c r="A109" s="657"/>
      <c r="B109" s="657"/>
      <c r="C109" s="657"/>
      <c r="D109" s="657"/>
      <c r="E109" s="657"/>
      <c r="F109" s="657"/>
      <c r="G109" s="657"/>
      <c r="H109" s="657"/>
    </row>
    <row r="110" spans="1:8" ht="16.5" customHeight="1">
      <c r="A110" s="657"/>
      <c r="B110" s="657"/>
      <c r="C110" s="657"/>
      <c r="D110" s="657"/>
      <c r="E110" s="657"/>
      <c r="F110" s="657"/>
      <c r="G110" s="657"/>
      <c r="H110" s="657"/>
    </row>
    <row r="111" spans="1:8" ht="16.5" customHeight="1">
      <c r="A111" s="657"/>
      <c r="B111" s="657"/>
      <c r="C111" s="657"/>
      <c r="D111" s="657"/>
      <c r="E111" s="657"/>
      <c r="F111" s="657"/>
      <c r="G111" s="657"/>
      <c r="H111" s="657"/>
    </row>
    <row r="112" spans="1:8" ht="16.5" customHeight="1">
      <c r="A112" s="657"/>
      <c r="B112" s="657"/>
      <c r="C112" s="657"/>
      <c r="D112" s="657"/>
      <c r="E112" s="657"/>
      <c r="F112" s="657"/>
      <c r="G112" s="657"/>
      <c r="H112" s="657"/>
    </row>
    <row r="113" spans="1:8" ht="16.5" customHeight="1">
      <c r="A113" s="657"/>
      <c r="B113" s="657"/>
      <c r="C113" s="657"/>
      <c r="D113" s="657"/>
      <c r="E113" s="657"/>
      <c r="F113" s="657"/>
      <c r="G113" s="657"/>
      <c r="H113" s="657"/>
    </row>
    <row r="114" spans="1:8" ht="16.5" customHeight="1">
      <c r="A114" s="657"/>
      <c r="B114" s="657"/>
      <c r="C114" s="657"/>
      <c r="D114" s="657"/>
      <c r="E114" s="657"/>
      <c r="F114" s="657"/>
      <c r="G114" s="657"/>
      <c r="H114" s="657"/>
    </row>
    <row r="115" spans="1:8" ht="16.5" customHeight="1">
      <c r="A115" s="657"/>
      <c r="B115" s="657"/>
      <c r="C115" s="657"/>
      <c r="D115" s="657"/>
      <c r="E115" s="657"/>
      <c r="F115" s="657"/>
      <c r="G115" s="657"/>
      <c r="H115" s="657"/>
    </row>
    <row r="116" spans="1:8" ht="16.5" customHeight="1">
      <c r="A116" s="657"/>
      <c r="B116" s="657"/>
      <c r="C116" s="657"/>
      <c r="D116" s="657"/>
      <c r="E116" s="657"/>
      <c r="F116" s="657"/>
      <c r="G116" s="657"/>
      <c r="H116" s="657"/>
    </row>
    <row r="117" spans="1:8" ht="16.5" customHeight="1">
      <c r="A117" s="657"/>
      <c r="B117" s="657"/>
      <c r="C117" s="657"/>
      <c r="D117" s="657"/>
      <c r="E117" s="657"/>
      <c r="F117" s="657"/>
      <c r="G117" s="657"/>
      <c r="H117" s="657"/>
    </row>
    <row r="118" spans="1:8" ht="16.5" customHeight="1">
      <c r="A118" s="657"/>
      <c r="B118" s="657"/>
      <c r="C118" s="657"/>
      <c r="D118" s="657"/>
      <c r="E118" s="657"/>
      <c r="F118" s="657"/>
      <c r="G118" s="657"/>
      <c r="H118" s="657"/>
    </row>
    <row r="119" spans="1:8" ht="16.5" customHeight="1">
      <c r="A119" s="657"/>
      <c r="B119" s="657"/>
      <c r="C119" s="657"/>
      <c r="D119" s="657"/>
      <c r="E119" s="657"/>
      <c r="F119" s="657"/>
      <c r="G119" s="657"/>
      <c r="H119" s="657"/>
    </row>
    <row r="120" spans="1:8" ht="16.5" customHeight="1">
      <c r="A120" s="657"/>
      <c r="B120" s="657"/>
      <c r="C120" s="657"/>
      <c r="D120" s="657"/>
      <c r="E120" s="657"/>
      <c r="F120" s="657"/>
      <c r="G120" s="657"/>
      <c r="H120" s="657"/>
    </row>
    <row r="121" spans="1:8" ht="16.5" customHeight="1">
      <c r="A121" s="657"/>
      <c r="B121" s="657"/>
      <c r="C121" s="657"/>
      <c r="D121" s="657"/>
      <c r="E121" s="657"/>
      <c r="F121" s="657"/>
      <c r="G121" s="657"/>
      <c r="H121" s="657"/>
    </row>
    <row r="122" spans="1:8" ht="16.5" customHeight="1">
      <c r="A122" s="657"/>
      <c r="B122" s="657"/>
      <c r="C122" s="657"/>
      <c r="D122" s="657"/>
      <c r="E122" s="657"/>
      <c r="F122" s="657"/>
      <c r="G122" s="657"/>
      <c r="H122" s="657"/>
    </row>
    <row r="123" spans="1:8" ht="16.5" customHeight="1">
      <c r="A123" s="657"/>
      <c r="B123" s="657"/>
      <c r="C123" s="657"/>
      <c r="D123" s="657"/>
      <c r="E123" s="657"/>
      <c r="F123" s="657"/>
      <c r="G123" s="657"/>
      <c r="H123" s="657"/>
    </row>
    <row r="124" spans="1:8" ht="16.5" customHeight="1">
      <c r="A124" s="657"/>
      <c r="B124" s="657"/>
      <c r="C124" s="657"/>
      <c r="D124" s="657"/>
      <c r="E124" s="657"/>
      <c r="F124" s="657"/>
      <c r="G124" s="657"/>
      <c r="H124" s="657"/>
    </row>
    <row r="125" spans="1:8" ht="16.5" customHeight="1">
      <c r="A125" s="657"/>
      <c r="B125" s="657"/>
      <c r="C125" s="657"/>
      <c r="D125" s="657"/>
      <c r="E125" s="657"/>
      <c r="F125" s="657"/>
      <c r="G125" s="657"/>
      <c r="H125" s="657"/>
    </row>
    <row r="126" spans="1:8" ht="16.5" customHeight="1">
      <c r="A126" s="657"/>
      <c r="B126" s="657"/>
      <c r="C126" s="657"/>
      <c r="D126" s="657"/>
      <c r="E126" s="657"/>
      <c r="F126" s="657"/>
      <c r="G126" s="657"/>
      <c r="H126" s="657"/>
    </row>
    <row r="127" spans="1:8" ht="16.5" customHeight="1">
      <c r="A127" s="657"/>
      <c r="B127" s="657"/>
      <c r="C127" s="657"/>
      <c r="D127" s="657"/>
      <c r="E127" s="657"/>
      <c r="F127" s="657"/>
      <c r="G127" s="657"/>
      <c r="H127" s="657"/>
    </row>
    <row r="128" spans="1:8" ht="16.5" customHeight="1">
      <c r="A128" s="657"/>
      <c r="B128" s="657"/>
      <c r="C128" s="657"/>
      <c r="D128" s="657"/>
      <c r="E128" s="657"/>
      <c r="F128" s="657"/>
      <c r="G128" s="657"/>
      <c r="H128" s="657"/>
    </row>
    <row r="129" spans="1:8" ht="16.5" customHeight="1">
      <c r="A129" s="657"/>
      <c r="B129" s="657"/>
      <c r="C129" s="657"/>
      <c r="D129" s="657"/>
      <c r="E129" s="657"/>
      <c r="F129" s="657"/>
      <c r="G129" s="657"/>
      <c r="H129" s="657"/>
    </row>
    <row r="130" spans="1:8" ht="16.5" customHeight="1">
      <c r="A130" s="657"/>
      <c r="B130" s="657"/>
      <c r="C130" s="657"/>
      <c r="D130" s="657"/>
      <c r="E130" s="657"/>
      <c r="F130" s="657"/>
      <c r="G130" s="657"/>
      <c r="H130" s="657"/>
    </row>
    <row r="131" spans="1:8" ht="16.5" customHeight="1">
      <c r="A131" s="657"/>
      <c r="B131" s="657"/>
      <c r="C131" s="657"/>
      <c r="D131" s="657"/>
      <c r="E131" s="657"/>
      <c r="F131" s="657"/>
      <c r="G131" s="657"/>
      <c r="H131" s="657"/>
    </row>
    <row r="132" spans="1:8" ht="16.5" customHeight="1">
      <c r="A132" s="657"/>
      <c r="B132" s="657"/>
      <c r="C132" s="657"/>
      <c r="D132" s="657"/>
      <c r="E132" s="657"/>
      <c r="F132" s="657"/>
      <c r="G132" s="657"/>
      <c r="H132" s="657"/>
    </row>
    <row r="133" spans="1:8" ht="16.5" customHeight="1">
      <c r="A133" s="657"/>
      <c r="B133" s="657"/>
      <c r="C133" s="657"/>
      <c r="D133" s="657"/>
      <c r="E133" s="657"/>
      <c r="F133" s="657"/>
      <c r="G133" s="657"/>
      <c r="H133" s="657"/>
    </row>
    <row r="134" spans="1:8" ht="16.5" customHeight="1">
      <c r="A134" s="657"/>
      <c r="B134" s="657"/>
      <c r="C134" s="657"/>
      <c r="D134" s="657"/>
      <c r="E134" s="657"/>
      <c r="F134" s="657"/>
      <c r="G134" s="657"/>
      <c r="H134" s="657"/>
    </row>
    <row r="135" spans="1:8" ht="16.5" customHeight="1">
      <c r="A135" s="657"/>
      <c r="B135" s="657"/>
      <c r="C135" s="657"/>
      <c r="D135" s="657"/>
      <c r="E135" s="657"/>
      <c r="F135" s="657"/>
      <c r="G135" s="657"/>
      <c r="H135" s="657"/>
    </row>
    <row r="136" spans="1:8" ht="16.5" customHeight="1">
      <c r="A136" s="657"/>
      <c r="B136" s="657"/>
      <c r="C136" s="657"/>
      <c r="D136" s="657"/>
      <c r="E136" s="657"/>
      <c r="F136" s="657"/>
      <c r="G136" s="657"/>
      <c r="H136" s="657"/>
    </row>
    <row r="137" spans="1:8" ht="16.5" customHeight="1">
      <c r="A137" s="657"/>
      <c r="B137" s="657"/>
      <c r="C137" s="657"/>
      <c r="D137" s="657"/>
      <c r="E137" s="657"/>
      <c r="F137" s="657"/>
      <c r="G137" s="657"/>
      <c r="H137" s="657"/>
    </row>
    <row r="138" spans="1:8" ht="16.5" customHeight="1">
      <c r="A138" s="657"/>
      <c r="B138" s="657"/>
      <c r="C138" s="657"/>
      <c r="D138" s="657"/>
      <c r="E138" s="657"/>
      <c r="F138" s="657"/>
      <c r="G138" s="657"/>
      <c r="H138" s="657"/>
    </row>
    <row r="139" spans="1:8" ht="16.5" customHeight="1">
      <c r="A139" s="657"/>
      <c r="B139" s="657"/>
      <c r="C139" s="657"/>
      <c r="D139" s="657"/>
      <c r="E139" s="657"/>
      <c r="F139" s="657"/>
      <c r="G139" s="657"/>
      <c r="H139" s="657"/>
    </row>
    <row r="140" spans="1:8" ht="16.5" customHeight="1">
      <c r="A140" s="657"/>
      <c r="B140" s="657"/>
      <c r="C140" s="657"/>
      <c r="D140" s="657"/>
      <c r="E140" s="657"/>
      <c r="F140" s="657"/>
      <c r="G140" s="657"/>
      <c r="H140" s="657"/>
    </row>
    <row r="141" spans="1:8" ht="16.5" customHeight="1">
      <c r="A141" s="657"/>
      <c r="B141" s="657"/>
      <c r="C141" s="657"/>
      <c r="D141" s="657"/>
      <c r="E141" s="657"/>
      <c r="F141" s="657"/>
      <c r="G141" s="657"/>
      <c r="H141" s="657"/>
    </row>
    <row r="142" spans="1:8" ht="16.5" customHeight="1">
      <c r="A142" s="657"/>
      <c r="B142" s="657"/>
      <c r="C142" s="657"/>
      <c r="D142" s="657"/>
      <c r="E142" s="657"/>
      <c r="F142" s="657"/>
      <c r="G142" s="657"/>
      <c r="H142" s="657"/>
    </row>
    <row r="143" spans="1:8" ht="16.5" customHeight="1">
      <c r="A143" s="657"/>
      <c r="B143" s="657"/>
      <c r="C143" s="657"/>
      <c r="D143" s="657"/>
      <c r="E143" s="657"/>
      <c r="F143" s="657"/>
      <c r="G143" s="657"/>
      <c r="H143" s="657"/>
    </row>
    <row r="144" spans="1:8" ht="16.5" customHeight="1">
      <c r="A144" s="657"/>
      <c r="B144" s="657"/>
      <c r="C144" s="657"/>
      <c r="D144" s="657"/>
      <c r="E144" s="657"/>
      <c r="F144" s="657"/>
      <c r="G144" s="657"/>
      <c r="H144" s="657"/>
    </row>
    <row r="145" spans="1:8" ht="16.5" customHeight="1">
      <c r="A145" s="657"/>
      <c r="B145" s="657"/>
      <c r="C145" s="657"/>
      <c r="D145" s="657"/>
      <c r="E145" s="657"/>
      <c r="F145" s="657"/>
      <c r="G145" s="657"/>
      <c r="H145" s="657"/>
    </row>
    <row r="146" spans="1:8" ht="16.5" customHeight="1">
      <c r="A146" s="657"/>
      <c r="B146" s="657"/>
      <c r="C146" s="657"/>
      <c r="D146" s="657"/>
      <c r="E146" s="657"/>
      <c r="F146" s="657"/>
      <c r="G146" s="657"/>
      <c r="H146" s="657"/>
    </row>
    <row r="147" spans="1:8" ht="16.5" customHeight="1">
      <c r="A147" s="657"/>
      <c r="B147" s="657"/>
      <c r="C147" s="657"/>
      <c r="D147" s="657"/>
      <c r="E147" s="657"/>
      <c r="F147" s="657"/>
      <c r="G147" s="657"/>
      <c r="H147" s="657"/>
    </row>
    <row r="148" spans="1:8" ht="16.5" customHeight="1">
      <c r="A148" s="657"/>
      <c r="B148" s="657"/>
      <c r="C148" s="657"/>
      <c r="D148" s="657"/>
      <c r="E148" s="657"/>
      <c r="F148" s="657"/>
      <c r="G148" s="657"/>
      <c r="H148" s="657"/>
    </row>
    <row r="149" spans="1:8" ht="16.5" customHeight="1">
      <c r="A149" s="657"/>
      <c r="B149" s="657"/>
      <c r="C149" s="657"/>
      <c r="D149" s="657"/>
      <c r="E149" s="657"/>
      <c r="F149" s="657"/>
      <c r="G149" s="657"/>
      <c r="H149" s="657"/>
    </row>
    <row r="150" spans="1:8" ht="16.5" customHeight="1">
      <c r="A150" s="657"/>
      <c r="B150" s="657"/>
      <c r="C150" s="657"/>
      <c r="D150" s="657"/>
      <c r="E150" s="657"/>
      <c r="F150" s="657"/>
      <c r="G150" s="657"/>
      <c r="H150" s="657"/>
    </row>
    <row r="151" spans="1:8" ht="16.5" customHeight="1">
      <c r="A151" s="657"/>
      <c r="B151" s="657"/>
      <c r="C151" s="657"/>
      <c r="D151" s="657"/>
      <c r="E151" s="657"/>
      <c r="F151" s="657"/>
      <c r="G151" s="657"/>
      <c r="H151" s="657"/>
    </row>
    <row r="152" spans="1:8" ht="16.5" customHeight="1">
      <c r="A152" s="657"/>
      <c r="B152" s="657"/>
      <c r="C152" s="657"/>
      <c r="D152" s="657"/>
      <c r="E152" s="657"/>
      <c r="F152" s="657"/>
      <c r="G152" s="657"/>
      <c r="H152" s="657"/>
    </row>
    <row r="153" spans="1:8" ht="16.5" customHeight="1">
      <c r="A153" s="657"/>
      <c r="B153" s="657"/>
      <c r="C153" s="657"/>
      <c r="D153" s="657"/>
      <c r="E153" s="657"/>
      <c r="F153" s="657"/>
      <c r="G153" s="657"/>
      <c r="H153" s="657"/>
    </row>
    <row r="154" spans="1:8" ht="16.5" customHeight="1">
      <c r="A154" s="657"/>
      <c r="B154" s="657"/>
      <c r="C154" s="657"/>
      <c r="D154" s="657"/>
      <c r="E154" s="657"/>
      <c r="F154" s="657"/>
      <c r="G154" s="657"/>
      <c r="H154" s="657"/>
    </row>
    <row r="155" spans="1:8" ht="16.5" customHeight="1">
      <c r="A155" s="657"/>
      <c r="B155" s="657"/>
      <c r="C155" s="657"/>
      <c r="D155" s="657"/>
      <c r="E155" s="657"/>
      <c r="F155" s="657"/>
      <c r="G155" s="657"/>
      <c r="H155" s="657"/>
    </row>
    <row r="156" spans="1:8" ht="16.5" customHeight="1">
      <c r="A156" s="657"/>
      <c r="B156" s="657"/>
      <c r="C156" s="657"/>
      <c r="D156" s="657"/>
      <c r="E156" s="657"/>
      <c r="F156" s="657"/>
      <c r="G156" s="657"/>
      <c r="H156" s="657"/>
    </row>
    <row r="157" spans="1:8" ht="16.5" customHeight="1">
      <c r="A157" s="657"/>
      <c r="B157" s="657"/>
      <c r="C157" s="657"/>
      <c r="D157" s="657"/>
      <c r="E157" s="657"/>
      <c r="F157" s="657"/>
      <c r="G157" s="657"/>
      <c r="H157" s="657"/>
    </row>
    <row r="158" spans="1:8" ht="16.5" customHeight="1">
      <c r="A158" s="657"/>
      <c r="B158" s="657"/>
      <c r="C158" s="657"/>
      <c r="D158" s="657"/>
      <c r="E158" s="657"/>
      <c r="F158" s="657"/>
      <c r="G158" s="657"/>
      <c r="H158" s="657"/>
    </row>
    <row r="159" spans="1:8" ht="16.5" customHeight="1">
      <c r="A159" s="657"/>
      <c r="B159" s="657"/>
      <c r="C159" s="657"/>
      <c r="D159" s="657"/>
      <c r="E159" s="657"/>
      <c r="F159" s="657"/>
      <c r="G159" s="657"/>
      <c r="H159" s="657"/>
    </row>
  </sheetData>
  <mergeCells count="9">
    <mergeCell ref="A2:H2"/>
    <mergeCell ref="A4:A5"/>
    <mergeCell ref="B4:B5"/>
    <mergeCell ref="C4:D4"/>
    <mergeCell ref="E4:E5"/>
    <mergeCell ref="F4:F5"/>
    <mergeCell ref="G4:H4"/>
    <mergeCell ref="C5:D5"/>
    <mergeCell ref="G5:H5"/>
  </mergeCells>
  <phoneticPr fontId="3"/>
  <pageMargins left="0.59055118110236227" right="0.59055118110236227" top="0.78740157480314965" bottom="0.59055118110236227" header="0.51181102362204722" footer="0.51181102362204722"/>
  <pageSetup paperSize="9" scale="83" orientation="portrait" horizontalDpi="300" verticalDpi="300" r:id="rId1"/>
  <headerFooter alignWithMargins="0"/>
  <rowBreaks count="1" manualBreakCount="1">
    <brk id="65" max="8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08A67-C86E-44C5-AB74-B84031585372}">
  <dimension ref="A1:G860"/>
  <sheetViews>
    <sheetView zoomScaleNormal="100" workbookViewId="0">
      <selection sqref="A1:D1"/>
    </sheetView>
  </sheetViews>
  <sheetFormatPr defaultColWidth="8.6328125" defaultRowHeight="15" customHeight="1"/>
  <cols>
    <col min="1" max="1" width="46.453125" style="700" customWidth="1"/>
    <col min="2" max="2" width="21" style="701" customWidth="1"/>
    <col min="3" max="3" width="18.453125" style="700" customWidth="1"/>
    <col min="4" max="4" width="24.08984375" style="700" bestFit="1" customWidth="1"/>
    <col min="5" max="10" width="7.6328125" style="700" customWidth="1"/>
    <col min="11" max="256" width="8.6328125" style="700"/>
    <col min="257" max="257" width="46.453125" style="700" customWidth="1"/>
    <col min="258" max="258" width="21" style="700" customWidth="1"/>
    <col min="259" max="259" width="18.453125" style="700" customWidth="1"/>
    <col min="260" max="260" width="24.08984375" style="700" bestFit="1" customWidth="1"/>
    <col min="261" max="266" width="7.6328125" style="700" customWidth="1"/>
    <col min="267" max="512" width="8.6328125" style="700"/>
    <col min="513" max="513" width="46.453125" style="700" customWidth="1"/>
    <col min="514" max="514" width="21" style="700" customWidth="1"/>
    <col min="515" max="515" width="18.453125" style="700" customWidth="1"/>
    <col min="516" max="516" width="24.08984375" style="700" bestFit="1" customWidth="1"/>
    <col min="517" max="522" width="7.6328125" style="700" customWidth="1"/>
    <col min="523" max="768" width="8.6328125" style="700"/>
    <col min="769" max="769" width="46.453125" style="700" customWidth="1"/>
    <col min="770" max="770" width="21" style="700" customWidth="1"/>
    <col min="771" max="771" width="18.453125" style="700" customWidth="1"/>
    <col min="772" max="772" width="24.08984375" style="700" bestFit="1" customWidth="1"/>
    <col min="773" max="778" width="7.6328125" style="700" customWidth="1"/>
    <col min="779" max="1024" width="8.6328125" style="700"/>
    <col min="1025" max="1025" width="46.453125" style="700" customWidth="1"/>
    <col min="1026" max="1026" width="21" style="700" customWidth="1"/>
    <col min="1027" max="1027" width="18.453125" style="700" customWidth="1"/>
    <col min="1028" max="1028" width="24.08984375" style="700" bestFit="1" customWidth="1"/>
    <col min="1029" max="1034" width="7.6328125" style="700" customWidth="1"/>
    <col min="1035" max="1280" width="8.6328125" style="700"/>
    <col min="1281" max="1281" width="46.453125" style="700" customWidth="1"/>
    <col min="1282" max="1282" width="21" style="700" customWidth="1"/>
    <col min="1283" max="1283" width="18.453125" style="700" customWidth="1"/>
    <col min="1284" max="1284" width="24.08984375" style="700" bestFit="1" customWidth="1"/>
    <col min="1285" max="1290" width="7.6328125" style="700" customWidth="1"/>
    <col min="1291" max="1536" width="8.6328125" style="700"/>
    <col min="1537" max="1537" width="46.453125" style="700" customWidth="1"/>
    <col min="1538" max="1538" width="21" style="700" customWidth="1"/>
    <col min="1539" max="1539" width="18.453125" style="700" customWidth="1"/>
    <col min="1540" max="1540" width="24.08984375" style="700" bestFit="1" customWidth="1"/>
    <col min="1541" max="1546" width="7.6328125" style="700" customWidth="1"/>
    <col min="1547" max="1792" width="8.6328125" style="700"/>
    <col min="1793" max="1793" width="46.453125" style="700" customWidth="1"/>
    <col min="1794" max="1794" width="21" style="700" customWidth="1"/>
    <col min="1795" max="1795" width="18.453125" style="700" customWidth="1"/>
    <col min="1796" max="1796" width="24.08984375" style="700" bestFit="1" customWidth="1"/>
    <col min="1797" max="1802" width="7.6328125" style="700" customWidth="1"/>
    <col min="1803" max="2048" width="8.6328125" style="700"/>
    <col min="2049" max="2049" width="46.453125" style="700" customWidth="1"/>
    <col min="2050" max="2050" width="21" style="700" customWidth="1"/>
    <col min="2051" max="2051" width="18.453125" style="700" customWidth="1"/>
    <col min="2052" max="2052" width="24.08984375" style="700" bestFit="1" customWidth="1"/>
    <col min="2053" max="2058" width="7.6328125" style="700" customWidth="1"/>
    <col min="2059" max="2304" width="8.6328125" style="700"/>
    <col min="2305" max="2305" width="46.453125" style="700" customWidth="1"/>
    <col min="2306" max="2306" width="21" style="700" customWidth="1"/>
    <col min="2307" max="2307" width="18.453125" style="700" customWidth="1"/>
    <col min="2308" max="2308" width="24.08984375" style="700" bestFit="1" customWidth="1"/>
    <col min="2309" max="2314" width="7.6328125" style="700" customWidth="1"/>
    <col min="2315" max="2560" width="8.6328125" style="700"/>
    <col min="2561" max="2561" width="46.453125" style="700" customWidth="1"/>
    <col min="2562" max="2562" width="21" style="700" customWidth="1"/>
    <col min="2563" max="2563" width="18.453125" style="700" customWidth="1"/>
    <col min="2564" max="2564" width="24.08984375" style="700" bestFit="1" customWidth="1"/>
    <col min="2565" max="2570" width="7.6328125" style="700" customWidth="1"/>
    <col min="2571" max="2816" width="8.6328125" style="700"/>
    <col min="2817" max="2817" width="46.453125" style="700" customWidth="1"/>
    <col min="2818" max="2818" width="21" style="700" customWidth="1"/>
    <col min="2819" max="2819" width="18.453125" style="700" customWidth="1"/>
    <col min="2820" max="2820" width="24.08984375" style="700" bestFit="1" customWidth="1"/>
    <col min="2821" max="2826" width="7.6328125" style="700" customWidth="1"/>
    <col min="2827" max="3072" width="8.6328125" style="700"/>
    <col min="3073" max="3073" width="46.453125" style="700" customWidth="1"/>
    <col min="3074" max="3074" width="21" style="700" customWidth="1"/>
    <col min="3075" max="3075" width="18.453125" style="700" customWidth="1"/>
    <col min="3076" max="3076" width="24.08984375" style="700" bestFit="1" customWidth="1"/>
    <col min="3077" max="3082" width="7.6328125" style="700" customWidth="1"/>
    <col min="3083" max="3328" width="8.6328125" style="700"/>
    <col min="3329" max="3329" width="46.453125" style="700" customWidth="1"/>
    <col min="3330" max="3330" width="21" style="700" customWidth="1"/>
    <col min="3331" max="3331" width="18.453125" style="700" customWidth="1"/>
    <col min="3332" max="3332" width="24.08984375" style="700" bestFit="1" customWidth="1"/>
    <col min="3333" max="3338" width="7.6328125" style="700" customWidth="1"/>
    <col min="3339" max="3584" width="8.6328125" style="700"/>
    <col min="3585" max="3585" width="46.453125" style="700" customWidth="1"/>
    <col min="3586" max="3586" width="21" style="700" customWidth="1"/>
    <col min="3587" max="3587" width="18.453125" style="700" customWidth="1"/>
    <col min="3588" max="3588" width="24.08984375" style="700" bestFit="1" customWidth="1"/>
    <col min="3589" max="3594" width="7.6328125" style="700" customWidth="1"/>
    <col min="3595" max="3840" width="8.6328125" style="700"/>
    <col min="3841" max="3841" width="46.453125" style="700" customWidth="1"/>
    <col min="3842" max="3842" width="21" style="700" customWidth="1"/>
    <col min="3843" max="3843" width="18.453125" style="700" customWidth="1"/>
    <col min="3844" max="3844" width="24.08984375" style="700" bestFit="1" customWidth="1"/>
    <col min="3845" max="3850" width="7.6328125" style="700" customWidth="1"/>
    <col min="3851" max="4096" width="8.6328125" style="700"/>
    <col min="4097" max="4097" width="46.453125" style="700" customWidth="1"/>
    <col min="4098" max="4098" width="21" style="700" customWidth="1"/>
    <col min="4099" max="4099" width="18.453125" style="700" customWidth="1"/>
    <col min="4100" max="4100" width="24.08984375" style="700" bestFit="1" customWidth="1"/>
    <col min="4101" max="4106" width="7.6328125" style="700" customWidth="1"/>
    <col min="4107" max="4352" width="8.6328125" style="700"/>
    <col min="4353" max="4353" width="46.453125" style="700" customWidth="1"/>
    <col min="4354" max="4354" width="21" style="700" customWidth="1"/>
    <col min="4355" max="4355" width="18.453125" style="700" customWidth="1"/>
    <col min="4356" max="4356" width="24.08984375" style="700" bestFit="1" customWidth="1"/>
    <col min="4357" max="4362" width="7.6328125" style="700" customWidth="1"/>
    <col min="4363" max="4608" width="8.6328125" style="700"/>
    <col min="4609" max="4609" width="46.453125" style="700" customWidth="1"/>
    <col min="4610" max="4610" width="21" style="700" customWidth="1"/>
    <col min="4611" max="4611" width="18.453125" style="700" customWidth="1"/>
    <col min="4612" max="4612" width="24.08984375" style="700" bestFit="1" customWidth="1"/>
    <col min="4613" max="4618" width="7.6328125" style="700" customWidth="1"/>
    <col min="4619" max="4864" width="8.6328125" style="700"/>
    <col min="4865" max="4865" width="46.453125" style="700" customWidth="1"/>
    <col min="4866" max="4866" width="21" style="700" customWidth="1"/>
    <col min="4867" max="4867" width="18.453125" style="700" customWidth="1"/>
    <col min="4868" max="4868" width="24.08984375" style="700" bestFit="1" customWidth="1"/>
    <col min="4869" max="4874" width="7.6328125" style="700" customWidth="1"/>
    <col min="4875" max="5120" width="8.6328125" style="700"/>
    <col min="5121" max="5121" width="46.453125" style="700" customWidth="1"/>
    <col min="5122" max="5122" width="21" style="700" customWidth="1"/>
    <col min="5123" max="5123" width="18.453125" style="700" customWidth="1"/>
    <col min="5124" max="5124" width="24.08984375" style="700" bestFit="1" customWidth="1"/>
    <col min="5125" max="5130" width="7.6328125" style="700" customWidth="1"/>
    <col min="5131" max="5376" width="8.6328125" style="700"/>
    <col min="5377" max="5377" width="46.453125" style="700" customWidth="1"/>
    <col min="5378" max="5378" width="21" style="700" customWidth="1"/>
    <col min="5379" max="5379" width="18.453125" style="700" customWidth="1"/>
    <col min="5380" max="5380" width="24.08984375" style="700" bestFit="1" customWidth="1"/>
    <col min="5381" max="5386" width="7.6328125" style="700" customWidth="1"/>
    <col min="5387" max="5632" width="8.6328125" style="700"/>
    <col min="5633" max="5633" width="46.453125" style="700" customWidth="1"/>
    <col min="5634" max="5634" width="21" style="700" customWidth="1"/>
    <col min="5635" max="5635" width="18.453125" style="700" customWidth="1"/>
    <col min="5636" max="5636" width="24.08984375" style="700" bestFit="1" customWidth="1"/>
    <col min="5637" max="5642" width="7.6328125" style="700" customWidth="1"/>
    <col min="5643" max="5888" width="8.6328125" style="700"/>
    <col min="5889" max="5889" width="46.453125" style="700" customWidth="1"/>
    <col min="5890" max="5890" width="21" style="700" customWidth="1"/>
    <col min="5891" max="5891" width="18.453125" style="700" customWidth="1"/>
    <col min="5892" max="5892" width="24.08984375" style="700" bestFit="1" customWidth="1"/>
    <col min="5893" max="5898" width="7.6328125" style="700" customWidth="1"/>
    <col min="5899" max="6144" width="8.6328125" style="700"/>
    <col min="6145" max="6145" width="46.453125" style="700" customWidth="1"/>
    <col min="6146" max="6146" width="21" style="700" customWidth="1"/>
    <col min="6147" max="6147" width="18.453125" style="700" customWidth="1"/>
    <col min="6148" max="6148" width="24.08984375" style="700" bestFit="1" customWidth="1"/>
    <col min="6149" max="6154" width="7.6328125" style="700" customWidth="1"/>
    <col min="6155" max="6400" width="8.6328125" style="700"/>
    <col min="6401" max="6401" width="46.453125" style="700" customWidth="1"/>
    <col min="6402" max="6402" width="21" style="700" customWidth="1"/>
    <col min="6403" max="6403" width="18.453125" style="700" customWidth="1"/>
    <col min="6404" max="6404" width="24.08984375" style="700" bestFit="1" customWidth="1"/>
    <col min="6405" max="6410" width="7.6328125" style="700" customWidth="1"/>
    <col min="6411" max="6656" width="8.6328125" style="700"/>
    <col min="6657" max="6657" width="46.453125" style="700" customWidth="1"/>
    <col min="6658" max="6658" width="21" style="700" customWidth="1"/>
    <col min="6659" max="6659" width="18.453125" style="700" customWidth="1"/>
    <col min="6660" max="6660" width="24.08984375" style="700" bestFit="1" customWidth="1"/>
    <col min="6661" max="6666" width="7.6328125" style="700" customWidth="1"/>
    <col min="6667" max="6912" width="8.6328125" style="700"/>
    <col min="6913" max="6913" width="46.453125" style="700" customWidth="1"/>
    <col min="6914" max="6914" width="21" style="700" customWidth="1"/>
    <col min="6915" max="6915" width="18.453125" style="700" customWidth="1"/>
    <col min="6916" max="6916" width="24.08984375" style="700" bestFit="1" customWidth="1"/>
    <col min="6917" max="6922" width="7.6328125" style="700" customWidth="1"/>
    <col min="6923" max="7168" width="8.6328125" style="700"/>
    <col min="7169" max="7169" width="46.453125" style="700" customWidth="1"/>
    <col min="7170" max="7170" width="21" style="700" customWidth="1"/>
    <col min="7171" max="7171" width="18.453125" style="700" customWidth="1"/>
    <col min="7172" max="7172" width="24.08984375" style="700" bestFit="1" customWidth="1"/>
    <col min="7173" max="7178" width="7.6328125" style="700" customWidth="1"/>
    <col min="7179" max="7424" width="8.6328125" style="700"/>
    <col min="7425" max="7425" width="46.453125" style="700" customWidth="1"/>
    <col min="7426" max="7426" width="21" style="700" customWidth="1"/>
    <col min="7427" max="7427" width="18.453125" style="700" customWidth="1"/>
    <col min="7428" max="7428" width="24.08984375" style="700" bestFit="1" customWidth="1"/>
    <col min="7429" max="7434" width="7.6328125" style="700" customWidth="1"/>
    <col min="7435" max="7680" width="8.6328125" style="700"/>
    <col min="7681" max="7681" width="46.453125" style="700" customWidth="1"/>
    <col min="7682" max="7682" width="21" style="700" customWidth="1"/>
    <col min="7683" max="7683" width="18.453125" style="700" customWidth="1"/>
    <col min="7684" max="7684" width="24.08984375" style="700" bestFit="1" customWidth="1"/>
    <col min="7685" max="7690" width="7.6328125" style="700" customWidth="1"/>
    <col min="7691" max="7936" width="8.6328125" style="700"/>
    <col min="7937" max="7937" width="46.453125" style="700" customWidth="1"/>
    <col min="7938" max="7938" width="21" style="700" customWidth="1"/>
    <col min="7939" max="7939" width="18.453125" style="700" customWidth="1"/>
    <col min="7940" max="7940" width="24.08984375" style="700" bestFit="1" customWidth="1"/>
    <col min="7941" max="7946" width="7.6328125" style="700" customWidth="1"/>
    <col min="7947" max="8192" width="8.6328125" style="700"/>
    <col min="8193" max="8193" width="46.453125" style="700" customWidth="1"/>
    <col min="8194" max="8194" width="21" style="700" customWidth="1"/>
    <col min="8195" max="8195" width="18.453125" style="700" customWidth="1"/>
    <col min="8196" max="8196" width="24.08984375" style="700" bestFit="1" customWidth="1"/>
    <col min="8197" max="8202" width="7.6328125" style="700" customWidth="1"/>
    <col min="8203" max="8448" width="8.6328125" style="700"/>
    <col min="8449" max="8449" width="46.453125" style="700" customWidth="1"/>
    <col min="8450" max="8450" width="21" style="700" customWidth="1"/>
    <col min="8451" max="8451" width="18.453125" style="700" customWidth="1"/>
    <col min="8452" max="8452" width="24.08984375" style="700" bestFit="1" customWidth="1"/>
    <col min="8453" max="8458" width="7.6328125" style="700" customWidth="1"/>
    <col min="8459" max="8704" width="8.6328125" style="700"/>
    <col min="8705" max="8705" width="46.453125" style="700" customWidth="1"/>
    <col min="8706" max="8706" width="21" style="700" customWidth="1"/>
    <col min="8707" max="8707" width="18.453125" style="700" customWidth="1"/>
    <col min="8708" max="8708" width="24.08984375" style="700" bestFit="1" customWidth="1"/>
    <col min="8709" max="8714" width="7.6328125" style="700" customWidth="1"/>
    <col min="8715" max="8960" width="8.6328125" style="700"/>
    <col min="8961" max="8961" width="46.453125" style="700" customWidth="1"/>
    <col min="8962" max="8962" width="21" style="700" customWidth="1"/>
    <col min="8963" max="8963" width="18.453125" style="700" customWidth="1"/>
    <col min="8964" max="8964" width="24.08984375" style="700" bestFit="1" customWidth="1"/>
    <col min="8965" max="8970" width="7.6328125" style="700" customWidth="1"/>
    <col min="8971" max="9216" width="8.6328125" style="700"/>
    <col min="9217" max="9217" width="46.453125" style="700" customWidth="1"/>
    <col min="9218" max="9218" width="21" style="700" customWidth="1"/>
    <col min="9219" max="9219" width="18.453125" style="700" customWidth="1"/>
    <col min="9220" max="9220" width="24.08984375" style="700" bestFit="1" customWidth="1"/>
    <col min="9221" max="9226" width="7.6328125" style="700" customWidth="1"/>
    <col min="9227" max="9472" width="8.6328125" style="700"/>
    <col min="9473" max="9473" width="46.453125" style="700" customWidth="1"/>
    <col min="9474" max="9474" width="21" style="700" customWidth="1"/>
    <col min="9475" max="9475" width="18.453125" style="700" customWidth="1"/>
    <col min="9476" max="9476" width="24.08984375" style="700" bestFit="1" customWidth="1"/>
    <col min="9477" max="9482" width="7.6328125" style="700" customWidth="1"/>
    <col min="9483" max="9728" width="8.6328125" style="700"/>
    <col min="9729" max="9729" width="46.453125" style="700" customWidth="1"/>
    <col min="9730" max="9730" width="21" style="700" customWidth="1"/>
    <col min="9731" max="9731" width="18.453125" style="700" customWidth="1"/>
    <col min="9732" max="9732" width="24.08984375" style="700" bestFit="1" customWidth="1"/>
    <col min="9733" max="9738" width="7.6328125" style="700" customWidth="1"/>
    <col min="9739" max="9984" width="8.6328125" style="700"/>
    <col min="9985" max="9985" width="46.453125" style="700" customWidth="1"/>
    <col min="9986" max="9986" width="21" style="700" customWidth="1"/>
    <col min="9987" max="9987" width="18.453125" style="700" customWidth="1"/>
    <col min="9988" max="9988" width="24.08984375" style="700" bestFit="1" customWidth="1"/>
    <col min="9989" max="9994" width="7.6328125" style="700" customWidth="1"/>
    <col min="9995" max="10240" width="8.6328125" style="700"/>
    <col min="10241" max="10241" width="46.453125" style="700" customWidth="1"/>
    <col min="10242" max="10242" width="21" style="700" customWidth="1"/>
    <col min="10243" max="10243" width="18.453125" style="700" customWidth="1"/>
    <col min="10244" max="10244" width="24.08984375" style="700" bestFit="1" customWidth="1"/>
    <col min="10245" max="10250" width="7.6328125" style="700" customWidth="1"/>
    <col min="10251" max="10496" width="8.6328125" style="700"/>
    <col min="10497" max="10497" width="46.453125" style="700" customWidth="1"/>
    <col min="10498" max="10498" width="21" style="700" customWidth="1"/>
    <col min="10499" max="10499" width="18.453125" style="700" customWidth="1"/>
    <col min="10500" max="10500" width="24.08984375" style="700" bestFit="1" customWidth="1"/>
    <col min="10501" max="10506" width="7.6328125" style="700" customWidth="1"/>
    <col min="10507" max="10752" width="8.6328125" style="700"/>
    <col min="10753" max="10753" width="46.453125" style="700" customWidth="1"/>
    <col min="10754" max="10754" width="21" style="700" customWidth="1"/>
    <col min="10755" max="10755" width="18.453125" style="700" customWidth="1"/>
    <col min="10756" max="10756" width="24.08984375" style="700" bestFit="1" customWidth="1"/>
    <col min="10757" max="10762" width="7.6328125" style="700" customWidth="1"/>
    <col min="10763" max="11008" width="8.6328125" style="700"/>
    <col min="11009" max="11009" width="46.453125" style="700" customWidth="1"/>
    <col min="11010" max="11010" width="21" style="700" customWidth="1"/>
    <col min="11011" max="11011" width="18.453125" style="700" customWidth="1"/>
    <col min="11012" max="11012" width="24.08984375" style="700" bestFit="1" customWidth="1"/>
    <col min="11013" max="11018" width="7.6328125" style="700" customWidth="1"/>
    <col min="11019" max="11264" width="8.6328125" style="700"/>
    <col min="11265" max="11265" width="46.453125" style="700" customWidth="1"/>
    <col min="11266" max="11266" width="21" style="700" customWidth="1"/>
    <col min="11267" max="11267" width="18.453125" style="700" customWidth="1"/>
    <col min="11268" max="11268" width="24.08984375" style="700" bestFit="1" customWidth="1"/>
    <col min="11269" max="11274" width="7.6328125" style="700" customWidth="1"/>
    <col min="11275" max="11520" width="8.6328125" style="700"/>
    <col min="11521" max="11521" width="46.453125" style="700" customWidth="1"/>
    <col min="11522" max="11522" width="21" style="700" customWidth="1"/>
    <col min="11523" max="11523" width="18.453125" style="700" customWidth="1"/>
    <col min="11524" max="11524" width="24.08984375" style="700" bestFit="1" customWidth="1"/>
    <col min="11525" max="11530" width="7.6328125" style="700" customWidth="1"/>
    <col min="11531" max="11776" width="8.6328125" style="700"/>
    <col min="11777" max="11777" width="46.453125" style="700" customWidth="1"/>
    <col min="11778" max="11778" width="21" style="700" customWidth="1"/>
    <col min="11779" max="11779" width="18.453125" style="700" customWidth="1"/>
    <col min="11780" max="11780" width="24.08984375" style="700" bestFit="1" customWidth="1"/>
    <col min="11781" max="11786" width="7.6328125" style="700" customWidth="1"/>
    <col min="11787" max="12032" width="8.6328125" style="700"/>
    <col min="12033" max="12033" width="46.453125" style="700" customWidth="1"/>
    <col min="12034" max="12034" width="21" style="700" customWidth="1"/>
    <col min="12035" max="12035" width="18.453125" style="700" customWidth="1"/>
    <col min="12036" max="12036" width="24.08984375" style="700" bestFit="1" customWidth="1"/>
    <col min="12037" max="12042" width="7.6328125" style="700" customWidth="1"/>
    <col min="12043" max="12288" width="8.6328125" style="700"/>
    <col min="12289" max="12289" width="46.453125" style="700" customWidth="1"/>
    <col min="12290" max="12290" width="21" style="700" customWidth="1"/>
    <col min="12291" max="12291" width="18.453125" style="700" customWidth="1"/>
    <col min="12292" max="12292" width="24.08984375" style="700" bestFit="1" customWidth="1"/>
    <col min="12293" max="12298" width="7.6328125" style="700" customWidth="1"/>
    <col min="12299" max="12544" width="8.6328125" style="700"/>
    <col min="12545" max="12545" width="46.453125" style="700" customWidth="1"/>
    <col min="12546" max="12546" width="21" style="700" customWidth="1"/>
    <col min="12547" max="12547" width="18.453125" style="700" customWidth="1"/>
    <col min="12548" max="12548" width="24.08984375" style="700" bestFit="1" customWidth="1"/>
    <col min="12549" max="12554" width="7.6328125" style="700" customWidth="1"/>
    <col min="12555" max="12800" width="8.6328125" style="700"/>
    <col min="12801" max="12801" width="46.453125" style="700" customWidth="1"/>
    <col min="12802" max="12802" width="21" style="700" customWidth="1"/>
    <col min="12803" max="12803" width="18.453125" style="700" customWidth="1"/>
    <col min="12804" max="12804" width="24.08984375" style="700" bestFit="1" customWidth="1"/>
    <col min="12805" max="12810" width="7.6328125" style="700" customWidth="1"/>
    <col min="12811" max="13056" width="8.6328125" style="700"/>
    <col min="13057" max="13057" width="46.453125" style="700" customWidth="1"/>
    <col min="13058" max="13058" width="21" style="700" customWidth="1"/>
    <col min="13059" max="13059" width="18.453125" style="700" customWidth="1"/>
    <col min="13060" max="13060" width="24.08984375" style="700" bestFit="1" customWidth="1"/>
    <col min="13061" max="13066" width="7.6328125" style="700" customWidth="1"/>
    <col min="13067" max="13312" width="8.6328125" style="700"/>
    <col min="13313" max="13313" width="46.453125" style="700" customWidth="1"/>
    <col min="13314" max="13314" width="21" style="700" customWidth="1"/>
    <col min="13315" max="13315" width="18.453125" style="700" customWidth="1"/>
    <col min="13316" max="13316" width="24.08984375" style="700" bestFit="1" customWidth="1"/>
    <col min="13317" max="13322" width="7.6328125" style="700" customWidth="1"/>
    <col min="13323" max="13568" width="8.6328125" style="700"/>
    <col min="13569" max="13569" width="46.453125" style="700" customWidth="1"/>
    <col min="13570" max="13570" width="21" style="700" customWidth="1"/>
    <col min="13571" max="13571" width="18.453125" style="700" customWidth="1"/>
    <col min="13572" max="13572" width="24.08984375" style="700" bestFit="1" customWidth="1"/>
    <col min="13573" max="13578" width="7.6328125" style="700" customWidth="1"/>
    <col min="13579" max="13824" width="8.6328125" style="700"/>
    <col min="13825" max="13825" width="46.453125" style="700" customWidth="1"/>
    <col min="13826" max="13826" width="21" style="700" customWidth="1"/>
    <col min="13827" max="13827" width="18.453125" style="700" customWidth="1"/>
    <col min="13828" max="13828" width="24.08984375" style="700" bestFit="1" customWidth="1"/>
    <col min="13829" max="13834" width="7.6328125" style="700" customWidth="1"/>
    <col min="13835" max="14080" width="8.6328125" style="700"/>
    <col min="14081" max="14081" width="46.453125" style="700" customWidth="1"/>
    <col min="14082" max="14082" width="21" style="700" customWidth="1"/>
    <col min="14083" max="14083" width="18.453125" style="700" customWidth="1"/>
    <col min="14084" max="14084" width="24.08984375" style="700" bestFit="1" customWidth="1"/>
    <col min="14085" max="14090" width="7.6328125" style="700" customWidth="1"/>
    <col min="14091" max="14336" width="8.6328125" style="700"/>
    <col min="14337" max="14337" width="46.453125" style="700" customWidth="1"/>
    <col min="14338" max="14338" width="21" style="700" customWidth="1"/>
    <col min="14339" max="14339" width="18.453125" style="700" customWidth="1"/>
    <col min="14340" max="14340" width="24.08984375" style="700" bestFit="1" customWidth="1"/>
    <col min="14341" max="14346" width="7.6328125" style="700" customWidth="1"/>
    <col min="14347" max="14592" width="8.6328125" style="700"/>
    <col min="14593" max="14593" width="46.453125" style="700" customWidth="1"/>
    <col min="14594" max="14594" width="21" style="700" customWidth="1"/>
    <col min="14595" max="14595" width="18.453125" style="700" customWidth="1"/>
    <col min="14596" max="14596" width="24.08984375" style="700" bestFit="1" customWidth="1"/>
    <col min="14597" max="14602" width="7.6328125" style="700" customWidth="1"/>
    <col min="14603" max="14848" width="8.6328125" style="700"/>
    <col min="14849" max="14849" width="46.453125" style="700" customWidth="1"/>
    <col min="14850" max="14850" width="21" style="700" customWidth="1"/>
    <col min="14851" max="14851" width="18.453125" style="700" customWidth="1"/>
    <col min="14852" max="14852" width="24.08984375" style="700" bestFit="1" customWidth="1"/>
    <col min="14853" max="14858" width="7.6328125" style="700" customWidth="1"/>
    <col min="14859" max="15104" width="8.6328125" style="700"/>
    <col min="15105" max="15105" width="46.453125" style="700" customWidth="1"/>
    <col min="15106" max="15106" width="21" style="700" customWidth="1"/>
    <col min="15107" max="15107" width="18.453125" style="700" customWidth="1"/>
    <col min="15108" max="15108" width="24.08984375" style="700" bestFit="1" customWidth="1"/>
    <col min="15109" max="15114" width="7.6328125" style="700" customWidth="1"/>
    <col min="15115" max="15360" width="8.6328125" style="700"/>
    <col min="15361" max="15361" width="46.453125" style="700" customWidth="1"/>
    <col min="15362" max="15362" width="21" style="700" customWidth="1"/>
    <col min="15363" max="15363" width="18.453125" style="700" customWidth="1"/>
    <col min="15364" max="15364" width="24.08984375" style="700" bestFit="1" customWidth="1"/>
    <col min="15365" max="15370" width="7.6328125" style="700" customWidth="1"/>
    <col min="15371" max="15616" width="8.6328125" style="700"/>
    <col min="15617" max="15617" width="46.453125" style="700" customWidth="1"/>
    <col min="15618" max="15618" width="21" style="700" customWidth="1"/>
    <col min="15619" max="15619" width="18.453125" style="700" customWidth="1"/>
    <col min="15620" max="15620" width="24.08984375" style="700" bestFit="1" customWidth="1"/>
    <col min="15621" max="15626" width="7.6328125" style="700" customWidth="1"/>
    <col min="15627" max="15872" width="8.6328125" style="700"/>
    <col min="15873" max="15873" width="46.453125" style="700" customWidth="1"/>
    <col min="15874" max="15874" width="21" style="700" customWidth="1"/>
    <col min="15875" max="15875" width="18.453125" style="700" customWidth="1"/>
    <col min="15876" max="15876" width="24.08984375" style="700" bestFit="1" customWidth="1"/>
    <col min="15877" max="15882" width="7.6328125" style="700" customWidth="1"/>
    <col min="15883" max="16128" width="8.6328125" style="700"/>
    <col min="16129" max="16129" width="46.453125" style="700" customWidth="1"/>
    <col min="16130" max="16130" width="21" style="700" customWidth="1"/>
    <col min="16131" max="16131" width="18.453125" style="700" customWidth="1"/>
    <col min="16132" max="16132" width="24.08984375" style="700" bestFit="1" customWidth="1"/>
    <col min="16133" max="16138" width="7.6328125" style="700" customWidth="1"/>
    <col min="16139" max="16384" width="8.6328125" style="700"/>
  </cols>
  <sheetData>
    <row r="1" spans="1:7" s="121" customFormat="1" ht="24" customHeight="1">
      <c r="A1" s="722" t="s">
        <v>743</v>
      </c>
      <c r="B1" s="723"/>
      <c r="C1" s="723"/>
      <c r="D1" s="723"/>
      <c r="G1" s="686"/>
    </row>
    <row r="2" spans="1:7" s="121" customFormat="1" ht="15" customHeight="1">
      <c r="A2" s="657"/>
      <c r="B2" s="687"/>
      <c r="C2" s="657"/>
      <c r="D2" s="657"/>
      <c r="G2" s="686"/>
    </row>
    <row r="3" spans="1:7" s="121" customFormat="1" ht="15" customHeight="1">
      <c r="A3" s="242"/>
      <c r="B3" s="688"/>
      <c r="C3" s="283"/>
      <c r="D3" s="689" t="s">
        <v>744</v>
      </c>
    </row>
    <row r="4" spans="1:7" s="121" customFormat="1" ht="15" customHeight="1">
      <c r="A4" s="690" t="s">
        <v>745</v>
      </c>
      <c r="B4" s="690" t="s">
        <v>746</v>
      </c>
      <c r="C4" s="691" t="s">
        <v>747</v>
      </c>
      <c r="D4" s="692" t="s">
        <v>748</v>
      </c>
    </row>
    <row r="5" spans="1:7" s="121" customFormat="1" ht="9" customHeight="1">
      <c r="A5" s="81"/>
      <c r="B5" s="60"/>
      <c r="C5" s="203"/>
      <c r="D5" s="60"/>
    </row>
    <row r="6" spans="1:7" s="121" customFormat="1" ht="15" customHeight="1">
      <c r="A6" s="693" t="s">
        <v>749</v>
      </c>
      <c r="B6" s="694" t="s">
        <v>750</v>
      </c>
      <c r="C6" s="695">
        <v>2704</v>
      </c>
      <c r="D6" s="696" t="s">
        <v>751</v>
      </c>
    </row>
    <row r="7" spans="1:7" s="121" customFormat="1" ht="15" customHeight="1">
      <c r="A7" s="693" t="s">
        <v>612</v>
      </c>
      <c r="B7" s="694" t="s">
        <v>750</v>
      </c>
      <c r="C7" s="695">
        <v>12077</v>
      </c>
      <c r="D7" s="696" t="s">
        <v>752</v>
      </c>
    </row>
    <row r="8" spans="1:7" s="121" customFormat="1" ht="15" customHeight="1">
      <c r="A8" s="693" t="s">
        <v>753</v>
      </c>
      <c r="B8" s="694" t="s">
        <v>750</v>
      </c>
      <c r="C8" s="695">
        <v>19984</v>
      </c>
      <c r="D8" s="696" t="s">
        <v>754</v>
      </c>
    </row>
    <row r="9" spans="1:7" s="121" customFormat="1" ht="15" customHeight="1">
      <c r="A9" s="693" t="s">
        <v>755</v>
      </c>
      <c r="B9" s="694" t="s">
        <v>750</v>
      </c>
      <c r="C9" s="695">
        <v>25434</v>
      </c>
      <c r="D9" s="696" t="s">
        <v>756</v>
      </c>
    </row>
    <row r="10" spans="1:7" s="121" customFormat="1" ht="15" customHeight="1">
      <c r="A10" s="693" t="s">
        <v>757</v>
      </c>
      <c r="B10" s="696" t="s">
        <v>750</v>
      </c>
      <c r="C10" s="695">
        <v>34695</v>
      </c>
      <c r="D10" s="696" t="s">
        <v>756</v>
      </c>
    </row>
    <row r="11" spans="1:7" s="121" customFormat="1" ht="15" customHeight="1">
      <c r="A11" s="693" t="s">
        <v>758</v>
      </c>
      <c r="B11" s="696" t="s">
        <v>759</v>
      </c>
      <c r="C11" s="695">
        <v>2296</v>
      </c>
      <c r="D11" s="696" t="s">
        <v>760</v>
      </c>
    </row>
    <row r="12" spans="1:7" s="121" customFormat="1" ht="15" customHeight="1">
      <c r="A12" s="693" t="s">
        <v>761</v>
      </c>
      <c r="B12" s="696" t="s">
        <v>759</v>
      </c>
      <c r="C12" s="695">
        <v>5701</v>
      </c>
      <c r="D12" s="696" t="s">
        <v>762</v>
      </c>
    </row>
    <row r="13" spans="1:7" s="121" customFormat="1" ht="15" customHeight="1">
      <c r="A13" s="693" t="s">
        <v>763</v>
      </c>
      <c r="B13" s="696" t="s">
        <v>759</v>
      </c>
      <c r="C13" s="695">
        <v>34513</v>
      </c>
      <c r="D13" s="696" t="s">
        <v>764</v>
      </c>
    </row>
    <row r="14" spans="1:7" s="121" customFormat="1" ht="15" customHeight="1">
      <c r="A14" s="693" t="s">
        <v>765</v>
      </c>
      <c r="B14" s="696" t="s">
        <v>766</v>
      </c>
      <c r="C14" s="695">
        <v>5989</v>
      </c>
      <c r="D14" s="696" t="s">
        <v>767</v>
      </c>
    </row>
    <row r="15" spans="1:7" s="121" customFormat="1" ht="15" customHeight="1">
      <c r="A15" s="693" t="s">
        <v>768</v>
      </c>
      <c r="B15" s="696" t="s">
        <v>766</v>
      </c>
      <c r="C15" s="695">
        <v>29378</v>
      </c>
      <c r="D15" s="696" t="s">
        <v>767</v>
      </c>
    </row>
    <row r="16" spans="1:7" s="121" customFormat="1" ht="15" customHeight="1">
      <c r="A16" s="693" t="s">
        <v>769</v>
      </c>
      <c r="B16" s="696" t="s">
        <v>766</v>
      </c>
      <c r="C16" s="695">
        <v>29746</v>
      </c>
      <c r="D16" s="696" t="s">
        <v>770</v>
      </c>
    </row>
    <row r="17" spans="1:5" s="121" customFormat="1" ht="15" customHeight="1">
      <c r="A17" s="693" t="s">
        <v>771</v>
      </c>
      <c r="B17" s="696" t="s">
        <v>772</v>
      </c>
      <c r="C17" s="695">
        <v>24638</v>
      </c>
      <c r="D17" s="697" t="s">
        <v>773</v>
      </c>
    </row>
    <row r="18" spans="1:5" s="121" customFormat="1" ht="15" customHeight="1">
      <c r="A18" s="693" t="s">
        <v>774</v>
      </c>
      <c r="B18" s="696" t="s">
        <v>772</v>
      </c>
      <c r="C18" s="695">
        <v>31569</v>
      </c>
      <c r="D18" s="696" t="s">
        <v>775</v>
      </c>
    </row>
    <row r="19" spans="1:5" s="121" customFormat="1" ht="15" customHeight="1">
      <c r="A19" s="693" t="s">
        <v>776</v>
      </c>
      <c r="B19" s="696" t="s">
        <v>777</v>
      </c>
      <c r="C19" s="695">
        <v>19082</v>
      </c>
      <c r="D19" s="696" t="s">
        <v>775</v>
      </c>
    </row>
    <row r="20" spans="1:5" s="121" customFormat="1" ht="15" customHeight="1">
      <c r="A20" s="693" t="s">
        <v>778</v>
      </c>
      <c r="B20" s="696" t="s">
        <v>777</v>
      </c>
      <c r="C20" s="695">
        <v>21728</v>
      </c>
      <c r="D20" s="696" t="s">
        <v>767</v>
      </c>
    </row>
    <row r="21" spans="1:5" s="121" customFormat="1" ht="15" customHeight="1">
      <c r="A21" s="693" t="s">
        <v>779</v>
      </c>
      <c r="B21" s="696" t="s">
        <v>780</v>
      </c>
      <c r="C21" s="695">
        <v>31934</v>
      </c>
      <c r="D21" s="696" t="s">
        <v>781</v>
      </c>
    </row>
    <row r="22" spans="1:5" s="121" customFormat="1" ht="9" customHeight="1">
      <c r="A22" s="139"/>
      <c r="B22" s="698"/>
      <c r="C22" s="99"/>
      <c r="D22" s="99"/>
    </row>
    <row r="23" spans="1:5" s="121" customFormat="1" ht="15" customHeight="1">
      <c r="A23" s="102" t="s">
        <v>782</v>
      </c>
      <c r="B23" s="203"/>
      <c r="C23" s="60"/>
      <c r="D23" s="60"/>
    </row>
    <row r="24" spans="1:5" s="121" customFormat="1" ht="15" customHeight="1">
      <c r="A24" s="60"/>
      <c r="B24" s="203"/>
      <c r="C24" s="60"/>
      <c r="D24" s="60"/>
    </row>
    <row r="25" spans="1:5" s="121" customFormat="1" ht="15" customHeight="1">
      <c r="A25" s="60"/>
      <c r="B25" s="203"/>
      <c r="C25" s="60"/>
      <c r="D25" s="60"/>
      <c r="E25" s="657"/>
    </row>
    <row r="26" spans="1:5" s="121" customFormat="1" ht="15" customHeight="1">
      <c r="A26" s="60"/>
      <c r="B26" s="203"/>
      <c r="C26" s="60"/>
      <c r="D26" s="59"/>
    </row>
    <row r="27" spans="1:5" s="121" customFormat="1" ht="15" customHeight="1">
      <c r="A27" s="657"/>
      <c r="B27" s="687"/>
      <c r="C27" s="657"/>
    </row>
    <row r="28" spans="1:5" s="121" customFormat="1" ht="15" customHeight="1">
      <c r="A28" s="657"/>
      <c r="B28" s="687"/>
      <c r="C28" s="657"/>
    </row>
    <row r="29" spans="1:5" s="121" customFormat="1" ht="15" customHeight="1">
      <c r="A29" s="657"/>
      <c r="B29" s="687"/>
      <c r="C29" s="657"/>
    </row>
    <row r="30" spans="1:5" s="121" customFormat="1" ht="15" customHeight="1">
      <c r="A30" s="657"/>
      <c r="B30" s="687"/>
      <c r="C30" s="657"/>
    </row>
    <row r="31" spans="1:5" s="121" customFormat="1" ht="15" customHeight="1">
      <c r="A31" s="657"/>
      <c r="B31" s="694"/>
      <c r="C31" s="696"/>
    </row>
    <row r="32" spans="1:5" s="121" customFormat="1" ht="15" customHeight="1">
      <c r="A32" s="657"/>
      <c r="B32" s="694"/>
      <c r="C32" s="696"/>
    </row>
    <row r="33" spans="1:3" s="121" customFormat="1" ht="15" customHeight="1">
      <c r="A33" s="657"/>
      <c r="B33" s="694"/>
      <c r="C33" s="696"/>
    </row>
    <row r="34" spans="1:3" s="121" customFormat="1" ht="15" customHeight="1">
      <c r="A34" s="657"/>
      <c r="B34" s="694"/>
      <c r="C34" s="696"/>
    </row>
    <row r="35" spans="1:3" s="121" customFormat="1" ht="15" customHeight="1">
      <c r="A35" s="657"/>
      <c r="B35" s="696"/>
      <c r="C35" s="696"/>
    </row>
    <row r="36" spans="1:3" s="121" customFormat="1" ht="15" customHeight="1">
      <c r="A36" s="657"/>
      <c r="B36" s="696"/>
      <c r="C36" s="696"/>
    </row>
    <row r="37" spans="1:3" s="121" customFormat="1" ht="15" customHeight="1">
      <c r="A37" s="657"/>
      <c r="B37" s="696"/>
      <c r="C37" s="696"/>
    </row>
    <row r="38" spans="1:3" s="121" customFormat="1" ht="15" customHeight="1">
      <c r="B38" s="696"/>
      <c r="C38" s="696"/>
    </row>
    <row r="39" spans="1:3" s="121" customFormat="1" ht="15" customHeight="1">
      <c r="B39" s="696"/>
      <c r="C39" s="696"/>
    </row>
    <row r="40" spans="1:3" s="121" customFormat="1" ht="15" customHeight="1">
      <c r="B40" s="696"/>
      <c r="C40" s="696"/>
    </row>
    <row r="41" spans="1:3" s="121" customFormat="1" ht="15" customHeight="1">
      <c r="B41" s="696"/>
      <c r="C41" s="696"/>
    </row>
    <row r="42" spans="1:3" s="121" customFormat="1" ht="15" customHeight="1">
      <c r="B42" s="696"/>
      <c r="C42" s="696"/>
    </row>
    <row r="43" spans="1:3" s="121" customFormat="1" ht="15" customHeight="1">
      <c r="B43" s="696"/>
      <c r="C43" s="696"/>
    </row>
    <row r="44" spans="1:3" s="121" customFormat="1" ht="15" customHeight="1">
      <c r="B44" s="696"/>
      <c r="C44" s="696"/>
    </row>
    <row r="45" spans="1:3" s="121" customFormat="1" ht="15" customHeight="1">
      <c r="B45" s="696"/>
      <c r="C45" s="696"/>
    </row>
    <row r="46" spans="1:3" s="121" customFormat="1" ht="15" customHeight="1">
      <c r="B46" s="696"/>
      <c r="C46" s="696"/>
    </row>
    <row r="47" spans="1:3" s="121" customFormat="1" ht="15" customHeight="1">
      <c r="B47" s="699"/>
    </row>
    <row r="48" spans="1:3" s="121" customFormat="1" ht="15" customHeight="1">
      <c r="B48" s="699"/>
    </row>
    <row r="49" spans="2:2" s="121" customFormat="1" ht="15" customHeight="1">
      <c r="B49" s="699"/>
    </row>
    <row r="50" spans="2:2" s="121" customFormat="1" ht="15" customHeight="1">
      <c r="B50" s="699"/>
    </row>
    <row r="51" spans="2:2" s="121" customFormat="1" ht="15" customHeight="1">
      <c r="B51" s="699"/>
    </row>
    <row r="52" spans="2:2" s="121" customFormat="1" ht="15" customHeight="1">
      <c r="B52" s="699"/>
    </row>
    <row r="53" spans="2:2" s="121" customFormat="1" ht="15" customHeight="1">
      <c r="B53" s="699"/>
    </row>
    <row r="54" spans="2:2" s="121" customFormat="1" ht="15" customHeight="1">
      <c r="B54" s="699"/>
    </row>
    <row r="55" spans="2:2" s="121" customFormat="1" ht="15" customHeight="1">
      <c r="B55" s="699"/>
    </row>
    <row r="56" spans="2:2" s="121" customFormat="1" ht="15" customHeight="1">
      <c r="B56" s="699"/>
    </row>
    <row r="57" spans="2:2" s="121" customFormat="1" ht="15" customHeight="1">
      <c r="B57" s="699"/>
    </row>
    <row r="58" spans="2:2" s="121" customFormat="1" ht="15" customHeight="1">
      <c r="B58" s="699"/>
    </row>
    <row r="59" spans="2:2" s="121" customFormat="1" ht="15" customHeight="1">
      <c r="B59" s="699"/>
    </row>
    <row r="60" spans="2:2" s="121" customFormat="1" ht="15" customHeight="1">
      <c r="B60" s="699"/>
    </row>
    <row r="61" spans="2:2" s="121" customFormat="1" ht="15" customHeight="1">
      <c r="B61" s="699"/>
    </row>
    <row r="62" spans="2:2" s="121" customFormat="1" ht="15" customHeight="1">
      <c r="B62" s="699"/>
    </row>
    <row r="63" spans="2:2" s="121" customFormat="1" ht="15" customHeight="1">
      <c r="B63" s="699"/>
    </row>
    <row r="64" spans="2:2" s="121" customFormat="1" ht="15" customHeight="1">
      <c r="B64" s="699"/>
    </row>
    <row r="65" spans="2:2" s="121" customFormat="1" ht="15" customHeight="1">
      <c r="B65" s="699"/>
    </row>
    <row r="66" spans="2:2" s="121" customFormat="1" ht="15" customHeight="1">
      <c r="B66" s="699"/>
    </row>
    <row r="67" spans="2:2" s="121" customFormat="1" ht="15" customHeight="1">
      <c r="B67" s="699"/>
    </row>
    <row r="68" spans="2:2" s="121" customFormat="1" ht="15" customHeight="1">
      <c r="B68" s="699"/>
    </row>
    <row r="69" spans="2:2" s="121" customFormat="1" ht="15" customHeight="1">
      <c r="B69" s="699"/>
    </row>
    <row r="70" spans="2:2" s="121" customFormat="1" ht="15" customHeight="1">
      <c r="B70" s="699"/>
    </row>
    <row r="71" spans="2:2" s="121" customFormat="1" ht="15" customHeight="1">
      <c r="B71" s="699"/>
    </row>
    <row r="72" spans="2:2" s="121" customFormat="1" ht="15" customHeight="1">
      <c r="B72" s="699"/>
    </row>
    <row r="73" spans="2:2" s="121" customFormat="1" ht="15" customHeight="1">
      <c r="B73" s="699"/>
    </row>
    <row r="74" spans="2:2" s="121" customFormat="1" ht="15" customHeight="1">
      <c r="B74" s="699"/>
    </row>
    <row r="75" spans="2:2" s="121" customFormat="1" ht="15" customHeight="1">
      <c r="B75" s="699"/>
    </row>
    <row r="76" spans="2:2" s="121" customFormat="1" ht="15" customHeight="1">
      <c r="B76" s="699"/>
    </row>
    <row r="77" spans="2:2" s="121" customFormat="1" ht="15" customHeight="1">
      <c r="B77" s="699"/>
    </row>
    <row r="78" spans="2:2" s="121" customFormat="1" ht="15" customHeight="1">
      <c r="B78" s="699"/>
    </row>
    <row r="79" spans="2:2" s="121" customFormat="1" ht="15" customHeight="1">
      <c r="B79" s="699"/>
    </row>
    <row r="80" spans="2:2" s="121" customFormat="1" ht="15" customHeight="1">
      <c r="B80" s="699"/>
    </row>
    <row r="81" spans="2:2" s="121" customFormat="1" ht="15" customHeight="1">
      <c r="B81" s="699"/>
    </row>
    <row r="82" spans="2:2" s="121" customFormat="1" ht="15" customHeight="1">
      <c r="B82" s="699"/>
    </row>
    <row r="83" spans="2:2" s="121" customFormat="1" ht="15" customHeight="1">
      <c r="B83" s="699"/>
    </row>
    <row r="84" spans="2:2" s="121" customFormat="1" ht="15" customHeight="1">
      <c r="B84" s="699"/>
    </row>
    <row r="85" spans="2:2" s="121" customFormat="1" ht="15" customHeight="1">
      <c r="B85" s="699"/>
    </row>
    <row r="86" spans="2:2" s="121" customFormat="1" ht="15" customHeight="1">
      <c r="B86" s="699"/>
    </row>
    <row r="87" spans="2:2" s="121" customFormat="1" ht="15" customHeight="1">
      <c r="B87" s="699"/>
    </row>
    <row r="88" spans="2:2" s="121" customFormat="1" ht="15" customHeight="1">
      <c r="B88" s="699"/>
    </row>
    <row r="89" spans="2:2" s="121" customFormat="1" ht="15" customHeight="1">
      <c r="B89" s="699"/>
    </row>
    <row r="90" spans="2:2" s="121" customFormat="1" ht="15" customHeight="1">
      <c r="B90" s="699"/>
    </row>
    <row r="91" spans="2:2" s="121" customFormat="1" ht="15" customHeight="1">
      <c r="B91" s="699"/>
    </row>
    <row r="92" spans="2:2" s="121" customFormat="1" ht="15" customHeight="1">
      <c r="B92" s="699"/>
    </row>
    <row r="93" spans="2:2" s="121" customFormat="1" ht="15" customHeight="1">
      <c r="B93" s="699"/>
    </row>
    <row r="94" spans="2:2" s="121" customFormat="1" ht="15" customHeight="1">
      <c r="B94" s="699"/>
    </row>
    <row r="95" spans="2:2" s="121" customFormat="1" ht="15" customHeight="1">
      <c r="B95" s="699"/>
    </row>
    <row r="96" spans="2:2" s="121" customFormat="1" ht="15" customHeight="1">
      <c r="B96" s="699"/>
    </row>
    <row r="97" spans="2:2" s="121" customFormat="1" ht="15" customHeight="1">
      <c r="B97" s="699"/>
    </row>
    <row r="98" spans="2:2" s="121" customFormat="1" ht="15" customHeight="1">
      <c r="B98" s="699"/>
    </row>
    <row r="99" spans="2:2" s="121" customFormat="1" ht="15" customHeight="1">
      <c r="B99" s="699"/>
    </row>
    <row r="100" spans="2:2" s="121" customFormat="1" ht="15" customHeight="1">
      <c r="B100" s="699"/>
    </row>
    <row r="101" spans="2:2" s="121" customFormat="1" ht="15" customHeight="1">
      <c r="B101" s="699"/>
    </row>
    <row r="102" spans="2:2" s="121" customFormat="1" ht="15" customHeight="1">
      <c r="B102" s="699"/>
    </row>
    <row r="103" spans="2:2" s="121" customFormat="1" ht="15" customHeight="1">
      <c r="B103" s="699"/>
    </row>
    <row r="104" spans="2:2" s="121" customFormat="1" ht="15" customHeight="1">
      <c r="B104" s="699"/>
    </row>
    <row r="105" spans="2:2" s="121" customFormat="1" ht="15" customHeight="1">
      <c r="B105" s="699"/>
    </row>
    <row r="106" spans="2:2" s="121" customFormat="1" ht="15" customHeight="1">
      <c r="B106" s="699"/>
    </row>
    <row r="107" spans="2:2" s="121" customFormat="1" ht="15" customHeight="1">
      <c r="B107" s="699"/>
    </row>
    <row r="108" spans="2:2" s="121" customFormat="1" ht="15" customHeight="1">
      <c r="B108" s="699"/>
    </row>
    <row r="109" spans="2:2" s="121" customFormat="1" ht="15" customHeight="1">
      <c r="B109" s="699"/>
    </row>
    <row r="110" spans="2:2" s="121" customFormat="1" ht="15" customHeight="1">
      <c r="B110" s="699"/>
    </row>
    <row r="111" spans="2:2" s="121" customFormat="1" ht="15" customHeight="1">
      <c r="B111" s="699"/>
    </row>
    <row r="112" spans="2:2" s="121" customFormat="1" ht="15" customHeight="1">
      <c r="B112" s="699"/>
    </row>
    <row r="113" spans="2:2" s="121" customFormat="1" ht="15" customHeight="1">
      <c r="B113" s="699"/>
    </row>
    <row r="114" spans="2:2" s="121" customFormat="1" ht="15" customHeight="1">
      <c r="B114" s="699"/>
    </row>
    <row r="115" spans="2:2" s="121" customFormat="1" ht="15" customHeight="1">
      <c r="B115" s="699"/>
    </row>
    <row r="116" spans="2:2" s="121" customFormat="1" ht="15" customHeight="1">
      <c r="B116" s="699"/>
    </row>
    <row r="117" spans="2:2" s="121" customFormat="1" ht="15" customHeight="1">
      <c r="B117" s="699"/>
    </row>
    <row r="118" spans="2:2" s="121" customFormat="1" ht="15" customHeight="1">
      <c r="B118" s="699"/>
    </row>
    <row r="119" spans="2:2" s="121" customFormat="1" ht="15" customHeight="1">
      <c r="B119" s="699"/>
    </row>
    <row r="120" spans="2:2" s="121" customFormat="1" ht="15" customHeight="1">
      <c r="B120" s="699"/>
    </row>
    <row r="121" spans="2:2" s="121" customFormat="1" ht="15" customHeight="1">
      <c r="B121" s="699"/>
    </row>
    <row r="122" spans="2:2" s="121" customFormat="1" ht="15" customHeight="1">
      <c r="B122" s="699"/>
    </row>
    <row r="123" spans="2:2" s="121" customFormat="1" ht="15" customHeight="1">
      <c r="B123" s="699"/>
    </row>
    <row r="124" spans="2:2" s="121" customFormat="1" ht="15" customHeight="1">
      <c r="B124" s="699"/>
    </row>
    <row r="125" spans="2:2" s="121" customFormat="1" ht="15" customHeight="1">
      <c r="B125" s="699"/>
    </row>
    <row r="126" spans="2:2" s="121" customFormat="1" ht="15" customHeight="1">
      <c r="B126" s="699"/>
    </row>
    <row r="127" spans="2:2" s="121" customFormat="1" ht="15" customHeight="1">
      <c r="B127" s="699"/>
    </row>
    <row r="128" spans="2:2" s="121" customFormat="1" ht="15" customHeight="1">
      <c r="B128" s="699"/>
    </row>
    <row r="129" spans="2:2" s="121" customFormat="1" ht="15" customHeight="1">
      <c r="B129" s="699"/>
    </row>
    <row r="130" spans="2:2" s="121" customFormat="1" ht="15" customHeight="1">
      <c r="B130" s="699"/>
    </row>
    <row r="131" spans="2:2" s="121" customFormat="1" ht="15" customHeight="1">
      <c r="B131" s="699"/>
    </row>
    <row r="132" spans="2:2" s="121" customFormat="1" ht="15" customHeight="1">
      <c r="B132" s="699"/>
    </row>
    <row r="133" spans="2:2" s="121" customFormat="1" ht="15" customHeight="1">
      <c r="B133" s="699"/>
    </row>
    <row r="134" spans="2:2" s="121" customFormat="1" ht="15" customHeight="1">
      <c r="B134" s="699"/>
    </row>
    <row r="135" spans="2:2" s="121" customFormat="1" ht="15" customHeight="1">
      <c r="B135" s="699"/>
    </row>
    <row r="136" spans="2:2" s="121" customFormat="1" ht="15" customHeight="1">
      <c r="B136" s="699"/>
    </row>
    <row r="137" spans="2:2" s="121" customFormat="1" ht="15" customHeight="1">
      <c r="B137" s="699"/>
    </row>
    <row r="138" spans="2:2" s="121" customFormat="1" ht="15" customHeight="1">
      <c r="B138" s="699"/>
    </row>
    <row r="139" spans="2:2" s="121" customFormat="1" ht="15" customHeight="1">
      <c r="B139" s="699"/>
    </row>
    <row r="140" spans="2:2" s="121" customFormat="1" ht="15" customHeight="1">
      <c r="B140" s="699"/>
    </row>
    <row r="141" spans="2:2" s="121" customFormat="1" ht="15" customHeight="1">
      <c r="B141" s="699"/>
    </row>
    <row r="142" spans="2:2" s="121" customFormat="1" ht="15" customHeight="1">
      <c r="B142" s="699"/>
    </row>
    <row r="143" spans="2:2" s="121" customFormat="1" ht="15" customHeight="1">
      <c r="B143" s="699"/>
    </row>
    <row r="144" spans="2:2" s="121" customFormat="1" ht="15" customHeight="1">
      <c r="B144" s="699"/>
    </row>
    <row r="145" spans="2:2" s="121" customFormat="1" ht="15" customHeight="1">
      <c r="B145" s="699"/>
    </row>
    <row r="146" spans="2:2" s="121" customFormat="1" ht="15" customHeight="1">
      <c r="B146" s="699"/>
    </row>
    <row r="147" spans="2:2" s="121" customFormat="1" ht="15" customHeight="1">
      <c r="B147" s="699"/>
    </row>
    <row r="148" spans="2:2" s="121" customFormat="1" ht="15" customHeight="1">
      <c r="B148" s="699"/>
    </row>
    <row r="149" spans="2:2" s="121" customFormat="1" ht="15" customHeight="1">
      <c r="B149" s="699"/>
    </row>
    <row r="150" spans="2:2" s="121" customFormat="1" ht="15" customHeight="1">
      <c r="B150" s="699"/>
    </row>
    <row r="151" spans="2:2" s="121" customFormat="1" ht="15" customHeight="1">
      <c r="B151" s="699"/>
    </row>
    <row r="152" spans="2:2" s="121" customFormat="1" ht="15" customHeight="1">
      <c r="B152" s="699"/>
    </row>
    <row r="153" spans="2:2" s="121" customFormat="1" ht="15" customHeight="1">
      <c r="B153" s="699"/>
    </row>
    <row r="154" spans="2:2" s="121" customFormat="1" ht="15" customHeight="1">
      <c r="B154" s="699"/>
    </row>
    <row r="155" spans="2:2" s="121" customFormat="1" ht="15" customHeight="1">
      <c r="B155" s="699"/>
    </row>
    <row r="156" spans="2:2" s="121" customFormat="1" ht="15" customHeight="1">
      <c r="B156" s="699"/>
    </row>
    <row r="157" spans="2:2" s="121" customFormat="1" ht="15" customHeight="1">
      <c r="B157" s="699"/>
    </row>
    <row r="158" spans="2:2" s="121" customFormat="1" ht="15" customHeight="1">
      <c r="B158" s="699"/>
    </row>
    <row r="159" spans="2:2" s="121" customFormat="1" ht="15" customHeight="1">
      <c r="B159" s="699"/>
    </row>
    <row r="160" spans="2:2" s="121" customFormat="1" ht="15" customHeight="1">
      <c r="B160" s="699"/>
    </row>
    <row r="161" spans="2:2" s="121" customFormat="1" ht="15" customHeight="1">
      <c r="B161" s="699"/>
    </row>
    <row r="162" spans="2:2" s="121" customFormat="1" ht="15" customHeight="1">
      <c r="B162" s="699"/>
    </row>
    <row r="163" spans="2:2" s="121" customFormat="1" ht="15" customHeight="1">
      <c r="B163" s="699"/>
    </row>
    <row r="164" spans="2:2" s="121" customFormat="1" ht="15" customHeight="1">
      <c r="B164" s="699"/>
    </row>
    <row r="165" spans="2:2" s="121" customFormat="1" ht="15" customHeight="1">
      <c r="B165" s="699"/>
    </row>
    <row r="166" spans="2:2" s="121" customFormat="1" ht="15" customHeight="1">
      <c r="B166" s="699"/>
    </row>
    <row r="167" spans="2:2" s="121" customFormat="1" ht="15" customHeight="1">
      <c r="B167" s="699"/>
    </row>
    <row r="168" spans="2:2" s="121" customFormat="1" ht="15" customHeight="1">
      <c r="B168" s="699"/>
    </row>
    <row r="169" spans="2:2" s="121" customFormat="1" ht="15" customHeight="1">
      <c r="B169" s="699"/>
    </row>
    <row r="170" spans="2:2" s="121" customFormat="1" ht="15" customHeight="1">
      <c r="B170" s="699"/>
    </row>
    <row r="171" spans="2:2" s="121" customFormat="1" ht="15" customHeight="1">
      <c r="B171" s="699"/>
    </row>
    <row r="172" spans="2:2" s="121" customFormat="1" ht="15" customHeight="1">
      <c r="B172" s="699"/>
    </row>
    <row r="173" spans="2:2" s="121" customFormat="1" ht="15" customHeight="1">
      <c r="B173" s="699"/>
    </row>
    <row r="174" spans="2:2" s="121" customFormat="1" ht="15" customHeight="1">
      <c r="B174" s="699"/>
    </row>
    <row r="175" spans="2:2" s="121" customFormat="1" ht="15" customHeight="1">
      <c r="B175" s="699"/>
    </row>
    <row r="176" spans="2:2" s="121" customFormat="1" ht="15" customHeight="1">
      <c r="B176" s="699"/>
    </row>
    <row r="177" spans="2:2" s="121" customFormat="1" ht="15" customHeight="1">
      <c r="B177" s="699"/>
    </row>
    <row r="178" spans="2:2" s="121" customFormat="1" ht="15" customHeight="1">
      <c r="B178" s="699"/>
    </row>
    <row r="179" spans="2:2" s="121" customFormat="1" ht="15" customHeight="1">
      <c r="B179" s="699"/>
    </row>
    <row r="180" spans="2:2" s="121" customFormat="1" ht="15" customHeight="1">
      <c r="B180" s="699"/>
    </row>
    <row r="181" spans="2:2" s="121" customFormat="1" ht="15" customHeight="1">
      <c r="B181" s="699"/>
    </row>
    <row r="182" spans="2:2" s="121" customFormat="1" ht="15" customHeight="1">
      <c r="B182" s="699"/>
    </row>
    <row r="183" spans="2:2" s="121" customFormat="1" ht="15" customHeight="1">
      <c r="B183" s="699"/>
    </row>
    <row r="184" spans="2:2" s="121" customFormat="1" ht="15" customHeight="1">
      <c r="B184" s="699"/>
    </row>
    <row r="185" spans="2:2" s="121" customFormat="1" ht="15" customHeight="1">
      <c r="B185" s="699"/>
    </row>
    <row r="186" spans="2:2" s="121" customFormat="1" ht="15" customHeight="1">
      <c r="B186" s="699"/>
    </row>
    <row r="187" spans="2:2" s="121" customFormat="1" ht="15" customHeight="1">
      <c r="B187" s="699"/>
    </row>
    <row r="188" spans="2:2" s="121" customFormat="1" ht="15" customHeight="1">
      <c r="B188" s="699"/>
    </row>
    <row r="189" spans="2:2" s="121" customFormat="1" ht="15" customHeight="1">
      <c r="B189" s="699"/>
    </row>
    <row r="190" spans="2:2" s="121" customFormat="1" ht="15" customHeight="1">
      <c r="B190" s="699"/>
    </row>
    <row r="191" spans="2:2" s="121" customFormat="1" ht="15" customHeight="1">
      <c r="B191" s="699"/>
    </row>
    <row r="192" spans="2:2" s="121" customFormat="1" ht="15" customHeight="1">
      <c r="B192" s="699"/>
    </row>
    <row r="193" spans="2:2" s="121" customFormat="1" ht="15" customHeight="1">
      <c r="B193" s="699"/>
    </row>
    <row r="194" spans="2:2" s="121" customFormat="1" ht="15" customHeight="1">
      <c r="B194" s="699"/>
    </row>
    <row r="195" spans="2:2" s="121" customFormat="1" ht="15" customHeight="1">
      <c r="B195" s="699"/>
    </row>
    <row r="196" spans="2:2" s="121" customFormat="1" ht="15" customHeight="1">
      <c r="B196" s="699"/>
    </row>
    <row r="197" spans="2:2" s="121" customFormat="1" ht="15" customHeight="1">
      <c r="B197" s="699"/>
    </row>
    <row r="198" spans="2:2" s="121" customFormat="1" ht="15" customHeight="1">
      <c r="B198" s="699"/>
    </row>
    <row r="199" spans="2:2" s="121" customFormat="1" ht="15" customHeight="1">
      <c r="B199" s="699"/>
    </row>
    <row r="200" spans="2:2" s="121" customFormat="1" ht="15" customHeight="1">
      <c r="B200" s="699"/>
    </row>
    <row r="201" spans="2:2" s="121" customFormat="1" ht="15" customHeight="1">
      <c r="B201" s="699"/>
    </row>
    <row r="202" spans="2:2" s="121" customFormat="1" ht="15" customHeight="1">
      <c r="B202" s="699"/>
    </row>
    <row r="203" spans="2:2" s="121" customFormat="1" ht="15" customHeight="1">
      <c r="B203" s="699"/>
    </row>
    <row r="204" spans="2:2" s="121" customFormat="1" ht="15" customHeight="1">
      <c r="B204" s="699"/>
    </row>
    <row r="205" spans="2:2" s="121" customFormat="1" ht="15" customHeight="1">
      <c r="B205" s="699"/>
    </row>
    <row r="206" spans="2:2" s="121" customFormat="1" ht="15" customHeight="1">
      <c r="B206" s="699"/>
    </row>
    <row r="207" spans="2:2" s="121" customFormat="1" ht="15" customHeight="1">
      <c r="B207" s="699"/>
    </row>
    <row r="208" spans="2:2" s="121" customFormat="1" ht="15" customHeight="1">
      <c r="B208" s="699"/>
    </row>
    <row r="209" spans="2:2" s="121" customFormat="1" ht="15" customHeight="1">
      <c r="B209" s="699"/>
    </row>
    <row r="210" spans="2:2" s="121" customFormat="1" ht="15" customHeight="1">
      <c r="B210" s="699"/>
    </row>
    <row r="211" spans="2:2" s="121" customFormat="1" ht="15" customHeight="1">
      <c r="B211" s="699"/>
    </row>
    <row r="212" spans="2:2" s="121" customFormat="1" ht="15" customHeight="1">
      <c r="B212" s="699"/>
    </row>
    <row r="213" spans="2:2" s="121" customFormat="1" ht="15" customHeight="1">
      <c r="B213" s="699"/>
    </row>
    <row r="214" spans="2:2" s="121" customFormat="1" ht="15" customHeight="1">
      <c r="B214" s="699"/>
    </row>
    <row r="215" spans="2:2" s="121" customFormat="1" ht="15" customHeight="1">
      <c r="B215" s="699"/>
    </row>
    <row r="216" spans="2:2" s="121" customFormat="1" ht="15" customHeight="1">
      <c r="B216" s="699"/>
    </row>
    <row r="217" spans="2:2" s="121" customFormat="1" ht="15" customHeight="1">
      <c r="B217" s="699"/>
    </row>
    <row r="218" spans="2:2" s="121" customFormat="1" ht="15" customHeight="1">
      <c r="B218" s="699"/>
    </row>
    <row r="219" spans="2:2" s="121" customFormat="1" ht="15" customHeight="1">
      <c r="B219" s="699"/>
    </row>
    <row r="220" spans="2:2" s="121" customFormat="1" ht="15" customHeight="1">
      <c r="B220" s="699"/>
    </row>
    <row r="221" spans="2:2" s="121" customFormat="1" ht="15" customHeight="1">
      <c r="B221" s="699"/>
    </row>
    <row r="222" spans="2:2" s="121" customFormat="1" ht="15" customHeight="1">
      <c r="B222" s="699"/>
    </row>
    <row r="223" spans="2:2" s="121" customFormat="1" ht="15" customHeight="1">
      <c r="B223" s="699"/>
    </row>
    <row r="224" spans="2:2" s="121" customFormat="1" ht="15" customHeight="1">
      <c r="B224" s="699"/>
    </row>
    <row r="225" spans="2:2" s="121" customFormat="1" ht="15" customHeight="1">
      <c r="B225" s="699"/>
    </row>
    <row r="226" spans="2:2" s="121" customFormat="1" ht="15" customHeight="1">
      <c r="B226" s="699"/>
    </row>
    <row r="227" spans="2:2" s="121" customFormat="1" ht="15" customHeight="1">
      <c r="B227" s="699"/>
    </row>
    <row r="228" spans="2:2" s="121" customFormat="1" ht="15" customHeight="1">
      <c r="B228" s="699"/>
    </row>
    <row r="229" spans="2:2" s="121" customFormat="1" ht="15" customHeight="1">
      <c r="B229" s="699"/>
    </row>
    <row r="230" spans="2:2" s="121" customFormat="1" ht="15" customHeight="1">
      <c r="B230" s="699"/>
    </row>
    <row r="231" spans="2:2" s="121" customFormat="1" ht="15" customHeight="1">
      <c r="B231" s="699"/>
    </row>
    <row r="232" spans="2:2" s="121" customFormat="1" ht="15" customHeight="1">
      <c r="B232" s="699"/>
    </row>
    <row r="233" spans="2:2" s="121" customFormat="1" ht="15" customHeight="1">
      <c r="B233" s="699"/>
    </row>
    <row r="234" spans="2:2" s="121" customFormat="1" ht="15" customHeight="1">
      <c r="B234" s="699"/>
    </row>
    <row r="235" spans="2:2" s="121" customFormat="1" ht="15" customHeight="1">
      <c r="B235" s="699"/>
    </row>
    <row r="236" spans="2:2" s="121" customFormat="1" ht="15" customHeight="1">
      <c r="B236" s="699"/>
    </row>
    <row r="237" spans="2:2" s="121" customFormat="1" ht="15" customHeight="1">
      <c r="B237" s="699"/>
    </row>
    <row r="238" spans="2:2" s="121" customFormat="1" ht="15" customHeight="1">
      <c r="B238" s="699"/>
    </row>
    <row r="239" spans="2:2" s="121" customFormat="1" ht="15" customHeight="1">
      <c r="B239" s="699"/>
    </row>
    <row r="240" spans="2:2" s="121" customFormat="1" ht="15" customHeight="1">
      <c r="B240" s="699"/>
    </row>
    <row r="241" spans="2:2" s="121" customFormat="1" ht="15" customHeight="1">
      <c r="B241" s="699"/>
    </row>
    <row r="242" spans="2:2" s="121" customFormat="1" ht="15" customHeight="1">
      <c r="B242" s="699"/>
    </row>
    <row r="243" spans="2:2" s="121" customFormat="1" ht="15" customHeight="1">
      <c r="B243" s="699"/>
    </row>
    <row r="244" spans="2:2" s="121" customFormat="1" ht="15" customHeight="1">
      <c r="B244" s="699"/>
    </row>
    <row r="245" spans="2:2" s="121" customFormat="1" ht="15" customHeight="1">
      <c r="B245" s="699"/>
    </row>
    <row r="246" spans="2:2" s="121" customFormat="1" ht="15" customHeight="1">
      <c r="B246" s="699"/>
    </row>
    <row r="247" spans="2:2" s="121" customFormat="1" ht="15" customHeight="1">
      <c r="B247" s="699"/>
    </row>
    <row r="248" spans="2:2" s="121" customFormat="1" ht="15" customHeight="1">
      <c r="B248" s="699"/>
    </row>
    <row r="249" spans="2:2" s="121" customFormat="1" ht="15" customHeight="1">
      <c r="B249" s="699"/>
    </row>
    <row r="250" spans="2:2" s="121" customFormat="1" ht="15" customHeight="1">
      <c r="B250" s="699"/>
    </row>
    <row r="251" spans="2:2" s="121" customFormat="1" ht="15" customHeight="1">
      <c r="B251" s="699"/>
    </row>
    <row r="252" spans="2:2" s="121" customFormat="1" ht="15" customHeight="1">
      <c r="B252" s="699"/>
    </row>
    <row r="253" spans="2:2" s="121" customFormat="1" ht="15" customHeight="1">
      <c r="B253" s="699"/>
    </row>
    <row r="254" spans="2:2" s="121" customFormat="1" ht="15" customHeight="1">
      <c r="B254" s="699"/>
    </row>
    <row r="255" spans="2:2" s="121" customFormat="1" ht="15" customHeight="1">
      <c r="B255" s="699"/>
    </row>
    <row r="256" spans="2:2" s="121" customFormat="1" ht="15" customHeight="1">
      <c r="B256" s="699"/>
    </row>
    <row r="257" spans="2:2" s="121" customFormat="1" ht="15" customHeight="1">
      <c r="B257" s="699"/>
    </row>
    <row r="258" spans="2:2" s="121" customFormat="1" ht="15" customHeight="1">
      <c r="B258" s="699"/>
    </row>
    <row r="259" spans="2:2" s="121" customFormat="1" ht="15" customHeight="1">
      <c r="B259" s="699"/>
    </row>
    <row r="260" spans="2:2" s="121" customFormat="1" ht="15" customHeight="1">
      <c r="B260" s="699"/>
    </row>
    <row r="261" spans="2:2" s="121" customFormat="1" ht="15" customHeight="1">
      <c r="B261" s="699"/>
    </row>
    <row r="262" spans="2:2" s="121" customFormat="1" ht="15" customHeight="1">
      <c r="B262" s="699"/>
    </row>
    <row r="263" spans="2:2" s="121" customFormat="1" ht="15" customHeight="1">
      <c r="B263" s="699"/>
    </row>
    <row r="264" spans="2:2" s="121" customFormat="1" ht="15" customHeight="1">
      <c r="B264" s="699"/>
    </row>
    <row r="265" spans="2:2" s="121" customFormat="1" ht="15" customHeight="1">
      <c r="B265" s="699"/>
    </row>
    <row r="266" spans="2:2" s="121" customFormat="1" ht="15" customHeight="1">
      <c r="B266" s="699"/>
    </row>
    <row r="267" spans="2:2" s="121" customFormat="1" ht="15" customHeight="1">
      <c r="B267" s="699"/>
    </row>
    <row r="268" spans="2:2" s="121" customFormat="1" ht="15" customHeight="1">
      <c r="B268" s="699"/>
    </row>
    <row r="269" spans="2:2" s="121" customFormat="1" ht="15" customHeight="1">
      <c r="B269" s="699"/>
    </row>
    <row r="270" spans="2:2" s="121" customFormat="1" ht="15" customHeight="1">
      <c r="B270" s="699"/>
    </row>
    <row r="271" spans="2:2" s="121" customFormat="1" ht="15" customHeight="1">
      <c r="B271" s="699"/>
    </row>
    <row r="272" spans="2:2" s="121" customFormat="1" ht="15" customHeight="1">
      <c r="B272" s="699"/>
    </row>
    <row r="273" spans="2:2" s="121" customFormat="1" ht="15" customHeight="1">
      <c r="B273" s="699"/>
    </row>
    <row r="274" spans="2:2" s="121" customFormat="1" ht="15" customHeight="1">
      <c r="B274" s="699"/>
    </row>
    <row r="275" spans="2:2" s="121" customFormat="1" ht="15" customHeight="1">
      <c r="B275" s="699"/>
    </row>
    <row r="276" spans="2:2" s="121" customFormat="1" ht="15" customHeight="1">
      <c r="B276" s="699"/>
    </row>
    <row r="277" spans="2:2" s="121" customFormat="1" ht="15" customHeight="1">
      <c r="B277" s="699"/>
    </row>
    <row r="278" spans="2:2" s="121" customFormat="1" ht="15" customHeight="1">
      <c r="B278" s="699"/>
    </row>
    <row r="279" spans="2:2" s="121" customFormat="1" ht="15" customHeight="1">
      <c r="B279" s="699"/>
    </row>
    <row r="280" spans="2:2" s="121" customFormat="1" ht="15" customHeight="1">
      <c r="B280" s="699"/>
    </row>
    <row r="281" spans="2:2" s="121" customFormat="1" ht="15" customHeight="1">
      <c r="B281" s="699"/>
    </row>
    <row r="282" spans="2:2" s="121" customFormat="1" ht="15" customHeight="1">
      <c r="B282" s="699"/>
    </row>
    <row r="283" spans="2:2" s="121" customFormat="1" ht="15" customHeight="1">
      <c r="B283" s="699"/>
    </row>
    <row r="284" spans="2:2" s="121" customFormat="1" ht="15" customHeight="1">
      <c r="B284" s="699"/>
    </row>
    <row r="285" spans="2:2" s="121" customFormat="1" ht="15" customHeight="1">
      <c r="B285" s="699"/>
    </row>
    <row r="286" spans="2:2" s="121" customFormat="1" ht="15" customHeight="1">
      <c r="B286" s="699"/>
    </row>
    <row r="287" spans="2:2" s="121" customFormat="1" ht="15" customHeight="1">
      <c r="B287" s="699"/>
    </row>
    <row r="288" spans="2:2" s="121" customFormat="1" ht="15" customHeight="1">
      <c r="B288" s="699"/>
    </row>
    <row r="289" spans="2:2" s="121" customFormat="1" ht="15" customHeight="1">
      <c r="B289" s="699"/>
    </row>
    <row r="290" spans="2:2" s="121" customFormat="1" ht="15" customHeight="1">
      <c r="B290" s="699"/>
    </row>
    <row r="291" spans="2:2" s="121" customFormat="1" ht="15" customHeight="1">
      <c r="B291" s="699"/>
    </row>
    <row r="292" spans="2:2" s="121" customFormat="1" ht="15" customHeight="1">
      <c r="B292" s="699"/>
    </row>
    <row r="293" spans="2:2" s="121" customFormat="1" ht="15" customHeight="1">
      <c r="B293" s="699"/>
    </row>
    <row r="294" spans="2:2" s="121" customFormat="1" ht="15" customHeight="1">
      <c r="B294" s="699"/>
    </row>
    <row r="295" spans="2:2" s="121" customFormat="1" ht="15" customHeight="1">
      <c r="B295" s="699"/>
    </row>
    <row r="296" spans="2:2" s="121" customFormat="1" ht="15" customHeight="1">
      <c r="B296" s="699"/>
    </row>
    <row r="297" spans="2:2" s="121" customFormat="1" ht="15" customHeight="1">
      <c r="B297" s="699"/>
    </row>
    <row r="298" spans="2:2" s="121" customFormat="1" ht="15" customHeight="1">
      <c r="B298" s="699"/>
    </row>
    <row r="299" spans="2:2" s="121" customFormat="1" ht="15" customHeight="1">
      <c r="B299" s="699"/>
    </row>
    <row r="300" spans="2:2" s="121" customFormat="1" ht="15" customHeight="1">
      <c r="B300" s="699"/>
    </row>
    <row r="301" spans="2:2" s="121" customFormat="1" ht="15" customHeight="1">
      <c r="B301" s="699"/>
    </row>
    <row r="302" spans="2:2" s="121" customFormat="1" ht="15" customHeight="1">
      <c r="B302" s="699"/>
    </row>
    <row r="303" spans="2:2" s="121" customFormat="1" ht="15" customHeight="1">
      <c r="B303" s="699"/>
    </row>
    <row r="304" spans="2:2" s="121" customFormat="1" ht="15" customHeight="1">
      <c r="B304" s="699"/>
    </row>
    <row r="305" spans="2:2" s="121" customFormat="1" ht="15" customHeight="1">
      <c r="B305" s="699"/>
    </row>
    <row r="306" spans="2:2" s="121" customFormat="1" ht="15" customHeight="1">
      <c r="B306" s="699"/>
    </row>
    <row r="307" spans="2:2" s="121" customFormat="1" ht="15" customHeight="1">
      <c r="B307" s="699"/>
    </row>
    <row r="308" spans="2:2" s="121" customFormat="1" ht="15" customHeight="1">
      <c r="B308" s="699"/>
    </row>
    <row r="309" spans="2:2" s="121" customFormat="1" ht="15" customHeight="1">
      <c r="B309" s="699"/>
    </row>
    <row r="310" spans="2:2" s="121" customFormat="1" ht="15" customHeight="1">
      <c r="B310" s="699"/>
    </row>
    <row r="311" spans="2:2" s="121" customFormat="1" ht="15" customHeight="1">
      <c r="B311" s="699"/>
    </row>
    <row r="312" spans="2:2" s="121" customFormat="1" ht="15" customHeight="1">
      <c r="B312" s="699"/>
    </row>
    <row r="313" spans="2:2" s="121" customFormat="1" ht="15" customHeight="1">
      <c r="B313" s="699"/>
    </row>
    <row r="314" spans="2:2" s="121" customFormat="1" ht="15" customHeight="1">
      <c r="B314" s="699"/>
    </row>
    <row r="315" spans="2:2" s="121" customFormat="1" ht="15" customHeight="1">
      <c r="B315" s="699"/>
    </row>
    <row r="316" spans="2:2" s="121" customFormat="1" ht="15" customHeight="1">
      <c r="B316" s="699"/>
    </row>
    <row r="317" spans="2:2" s="121" customFormat="1" ht="15" customHeight="1">
      <c r="B317" s="699"/>
    </row>
    <row r="318" spans="2:2" s="121" customFormat="1" ht="15" customHeight="1">
      <c r="B318" s="699"/>
    </row>
    <row r="319" spans="2:2" s="121" customFormat="1" ht="15" customHeight="1">
      <c r="B319" s="699"/>
    </row>
    <row r="320" spans="2:2" s="121" customFormat="1" ht="15" customHeight="1">
      <c r="B320" s="699"/>
    </row>
    <row r="321" spans="2:2" s="121" customFormat="1" ht="15" customHeight="1">
      <c r="B321" s="699"/>
    </row>
    <row r="322" spans="2:2" s="121" customFormat="1" ht="15" customHeight="1">
      <c r="B322" s="699"/>
    </row>
    <row r="323" spans="2:2" s="121" customFormat="1" ht="15" customHeight="1">
      <c r="B323" s="699"/>
    </row>
    <row r="324" spans="2:2" s="121" customFormat="1" ht="15" customHeight="1">
      <c r="B324" s="699"/>
    </row>
    <row r="325" spans="2:2" s="121" customFormat="1" ht="15" customHeight="1">
      <c r="B325" s="699"/>
    </row>
    <row r="326" spans="2:2" s="121" customFormat="1" ht="15" customHeight="1">
      <c r="B326" s="699"/>
    </row>
    <row r="327" spans="2:2" s="121" customFormat="1" ht="15" customHeight="1">
      <c r="B327" s="699"/>
    </row>
    <row r="328" spans="2:2" s="121" customFormat="1" ht="15" customHeight="1">
      <c r="B328" s="699"/>
    </row>
    <row r="329" spans="2:2" s="121" customFormat="1" ht="15" customHeight="1">
      <c r="B329" s="699"/>
    </row>
    <row r="330" spans="2:2" s="121" customFormat="1" ht="15" customHeight="1">
      <c r="B330" s="699"/>
    </row>
    <row r="331" spans="2:2" s="121" customFormat="1" ht="15" customHeight="1">
      <c r="B331" s="699"/>
    </row>
    <row r="332" spans="2:2" s="121" customFormat="1" ht="15" customHeight="1">
      <c r="B332" s="699"/>
    </row>
    <row r="333" spans="2:2" s="121" customFormat="1" ht="15" customHeight="1">
      <c r="B333" s="699"/>
    </row>
    <row r="334" spans="2:2" s="121" customFormat="1" ht="15" customHeight="1">
      <c r="B334" s="699"/>
    </row>
    <row r="335" spans="2:2" s="121" customFormat="1" ht="15" customHeight="1">
      <c r="B335" s="699"/>
    </row>
    <row r="336" spans="2:2" s="121" customFormat="1" ht="15" customHeight="1">
      <c r="B336" s="699"/>
    </row>
    <row r="337" spans="2:2" s="121" customFormat="1" ht="15" customHeight="1">
      <c r="B337" s="699"/>
    </row>
    <row r="338" spans="2:2" s="121" customFormat="1" ht="15" customHeight="1">
      <c r="B338" s="699"/>
    </row>
    <row r="339" spans="2:2" s="121" customFormat="1" ht="15" customHeight="1">
      <c r="B339" s="699"/>
    </row>
    <row r="340" spans="2:2" s="121" customFormat="1" ht="15" customHeight="1">
      <c r="B340" s="699"/>
    </row>
    <row r="341" spans="2:2" s="121" customFormat="1" ht="15" customHeight="1">
      <c r="B341" s="699"/>
    </row>
    <row r="342" spans="2:2" s="121" customFormat="1" ht="15" customHeight="1">
      <c r="B342" s="699"/>
    </row>
    <row r="343" spans="2:2" s="121" customFormat="1" ht="15" customHeight="1">
      <c r="B343" s="699"/>
    </row>
    <row r="344" spans="2:2" s="121" customFormat="1" ht="15" customHeight="1">
      <c r="B344" s="699"/>
    </row>
    <row r="345" spans="2:2" s="121" customFormat="1" ht="15" customHeight="1">
      <c r="B345" s="699"/>
    </row>
    <row r="346" spans="2:2" s="121" customFormat="1" ht="15" customHeight="1">
      <c r="B346" s="699"/>
    </row>
    <row r="347" spans="2:2" s="121" customFormat="1" ht="15" customHeight="1">
      <c r="B347" s="699"/>
    </row>
    <row r="348" spans="2:2" s="121" customFormat="1" ht="15" customHeight="1">
      <c r="B348" s="699"/>
    </row>
    <row r="349" spans="2:2" s="121" customFormat="1" ht="15" customHeight="1">
      <c r="B349" s="699"/>
    </row>
    <row r="350" spans="2:2" s="121" customFormat="1" ht="15" customHeight="1">
      <c r="B350" s="699"/>
    </row>
    <row r="351" spans="2:2" s="121" customFormat="1" ht="15" customHeight="1">
      <c r="B351" s="699"/>
    </row>
    <row r="352" spans="2:2" s="121" customFormat="1" ht="15" customHeight="1">
      <c r="B352" s="699"/>
    </row>
    <row r="353" spans="2:2" s="121" customFormat="1" ht="15" customHeight="1">
      <c r="B353" s="699"/>
    </row>
    <row r="354" spans="2:2" s="121" customFormat="1" ht="15" customHeight="1">
      <c r="B354" s="699"/>
    </row>
    <row r="355" spans="2:2" s="121" customFormat="1" ht="15" customHeight="1">
      <c r="B355" s="699"/>
    </row>
    <row r="356" spans="2:2" s="121" customFormat="1" ht="15" customHeight="1">
      <c r="B356" s="699"/>
    </row>
    <row r="357" spans="2:2" s="121" customFormat="1" ht="15" customHeight="1">
      <c r="B357" s="699"/>
    </row>
    <row r="358" spans="2:2" s="121" customFormat="1" ht="15" customHeight="1">
      <c r="B358" s="699"/>
    </row>
    <row r="359" spans="2:2" s="121" customFormat="1" ht="15" customHeight="1">
      <c r="B359" s="699"/>
    </row>
    <row r="360" spans="2:2" s="121" customFormat="1" ht="15" customHeight="1">
      <c r="B360" s="699"/>
    </row>
    <row r="361" spans="2:2" s="121" customFormat="1" ht="15" customHeight="1">
      <c r="B361" s="699"/>
    </row>
    <row r="362" spans="2:2" s="121" customFormat="1" ht="15" customHeight="1">
      <c r="B362" s="699"/>
    </row>
    <row r="363" spans="2:2" s="121" customFormat="1" ht="15" customHeight="1">
      <c r="B363" s="699"/>
    </row>
    <row r="364" spans="2:2" s="121" customFormat="1" ht="15" customHeight="1">
      <c r="B364" s="699"/>
    </row>
    <row r="365" spans="2:2" s="121" customFormat="1" ht="15" customHeight="1">
      <c r="B365" s="699"/>
    </row>
    <row r="366" spans="2:2" s="121" customFormat="1" ht="15" customHeight="1">
      <c r="B366" s="699"/>
    </row>
    <row r="367" spans="2:2" s="121" customFormat="1" ht="15" customHeight="1">
      <c r="B367" s="699"/>
    </row>
    <row r="368" spans="2:2" s="121" customFormat="1" ht="15" customHeight="1">
      <c r="B368" s="699"/>
    </row>
    <row r="369" spans="2:2" s="121" customFormat="1" ht="15" customHeight="1">
      <c r="B369" s="699"/>
    </row>
    <row r="370" spans="2:2" s="121" customFormat="1" ht="15" customHeight="1">
      <c r="B370" s="699"/>
    </row>
    <row r="371" spans="2:2" s="121" customFormat="1" ht="15" customHeight="1">
      <c r="B371" s="699"/>
    </row>
    <row r="372" spans="2:2" s="121" customFormat="1" ht="15" customHeight="1">
      <c r="B372" s="699"/>
    </row>
    <row r="373" spans="2:2" s="121" customFormat="1" ht="15" customHeight="1">
      <c r="B373" s="699"/>
    </row>
    <row r="374" spans="2:2" s="121" customFormat="1" ht="15" customHeight="1">
      <c r="B374" s="699"/>
    </row>
    <row r="375" spans="2:2" s="121" customFormat="1" ht="15" customHeight="1">
      <c r="B375" s="699"/>
    </row>
    <row r="376" spans="2:2" s="121" customFormat="1" ht="15" customHeight="1">
      <c r="B376" s="699"/>
    </row>
    <row r="377" spans="2:2" s="121" customFormat="1" ht="15" customHeight="1">
      <c r="B377" s="699"/>
    </row>
    <row r="378" spans="2:2" s="121" customFormat="1" ht="15" customHeight="1">
      <c r="B378" s="699"/>
    </row>
    <row r="379" spans="2:2" s="121" customFormat="1" ht="15" customHeight="1">
      <c r="B379" s="699"/>
    </row>
    <row r="380" spans="2:2" s="121" customFormat="1" ht="15" customHeight="1">
      <c r="B380" s="699"/>
    </row>
    <row r="381" spans="2:2" s="121" customFormat="1" ht="15" customHeight="1">
      <c r="B381" s="699"/>
    </row>
    <row r="382" spans="2:2" s="121" customFormat="1" ht="15" customHeight="1">
      <c r="B382" s="699"/>
    </row>
    <row r="383" spans="2:2" s="121" customFormat="1" ht="15" customHeight="1">
      <c r="B383" s="699"/>
    </row>
    <row r="384" spans="2:2" s="121" customFormat="1" ht="15" customHeight="1">
      <c r="B384" s="699"/>
    </row>
    <row r="385" spans="2:2" s="121" customFormat="1" ht="15" customHeight="1">
      <c r="B385" s="699"/>
    </row>
    <row r="386" spans="2:2" s="121" customFormat="1" ht="15" customHeight="1">
      <c r="B386" s="699"/>
    </row>
    <row r="387" spans="2:2" s="121" customFormat="1" ht="15" customHeight="1">
      <c r="B387" s="699"/>
    </row>
    <row r="388" spans="2:2" s="121" customFormat="1" ht="15" customHeight="1">
      <c r="B388" s="699"/>
    </row>
    <row r="389" spans="2:2" s="121" customFormat="1" ht="15" customHeight="1">
      <c r="B389" s="699"/>
    </row>
    <row r="390" spans="2:2" s="121" customFormat="1" ht="15" customHeight="1">
      <c r="B390" s="699"/>
    </row>
    <row r="391" spans="2:2" s="121" customFormat="1" ht="15" customHeight="1">
      <c r="B391" s="699"/>
    </row>
    <row r="392" spans="2:2" s="121" customFormat="1" ht="15" customHeight="1">
      <c r="B392" s="699"/>
    </row>
    <row r="393" spans="2:2" s="121" customFormat="1" ht="15" customHeight="1">
      <c r="B393" s="699"/>
    </row>
    <row r="394" spans="2:2" s="121" customFormat="1" ht="15" customHeight="1">
      <c r="B394" s="699"/>
    </row>
    <row r="395" spans="2:2" s="121" customFormat="1" ht="15" customHeight="1">
      <c r="B395" s="699"/>
    </row>
    <row r="396" spans="2:2" s="121" customFormat="1" ht="15" customHeight="1">
      <c r="B396" s="699"/>
    </row>
    <row r="397" spans="2:2" s="121" customFormat="1" ht="15" customHeight="1">
      <c r="B397" s="699"/>
    </row>
    <row r="398" spans="2:2" s="121" customFormat="1" ht="15" customHeight="1">
      <c r="B398" s="699"/>
    </row>
    <row r="399" spans="2:2" s="121" customFormat="1" ht="15" customHeight="1">
      <c r="B399" s="699"/>
    </row>
    <row r="400" spans="2:2" s="121" customFormat="1" ht="15" customHeight="1">
      <c r="B400" s="699"/>
    </row>
    <row r="401" spans="2:2" s="121" customFormat="1" ht="15" customHeight="1">
      <c r="B401" s="699"/>
    </row>
    <row r="402" spans="2:2" s="121" customFormat="1" ht="15" customHeight="1">
      <c r="B402" s="699"/>
    </row>
    <row r="403" spans="2:2" s="121" customFormat="1" ht="15" customHeight="1">
      <c r="B403" s="699"/>
    </row>
    <row r="404" spans="2:2" s="121" customFormat="1" ht="15" customHeight="1">
      <c r="B404" s="699"/>
    </row>
    <row r="405" spans="2:2" s="121" customFormat="1" ht="15" customHeight="1">
      <c r="B405" s="699"/>
    </row>
    <row r="406" spans="2:2" s="121" customFormat="1" ht="15" customHeight="1">
      <c r="B406" s="699"/>
    </row>
    <row r="407" spans="2:2" s="121" customFormat="1" ht="15" customHeight="1">
      <c r="B407" s="699"/>
    </row>
    <row r="408" spans="2:2" s="121" customFormat="1" ht="15" customHeight="1">
      <c r="B408" s="699"/>
    </row>
    <row r="409" spans="2:2" s="121" customFormat="1" ht="15" customHeight="1">
      <c r="B409" s="699"/>
    </row>
    <row r="410" spans="2:2" s="121" customFormat="1" ht="15" customHeight="1">
      <c r="B410" s="699"/>
    </row>
    <row r="411" spans="2:2" s="121" customFormat="1" ht="15" customHeight="1">
      <c r="B411" s="699"/>
    </row>
    <row r="412" spans="2:2" s="121" customFormat="1" ht="15" customHeight="1">
      <c r="B412" s="699"/>
    </row>
    <row r="413" spans="2:2" s="121" customFormat="1" ht="15" customHeight="1">
      <c r="B413" s="699"/>
    </row>
    <row r="414" spans="2:2" s="121" customFormat="1" ht="15" customHeight="1">
      <c r="B414" s="699"/>
    </row>
    <row r="415" spans="2:2" s="121" customFormat="1" ht="15" customHeight="1">
      <c r="B415" s="699"/>
    </row>
    <row r="416" spans="2:2" s="121" customFormat="1" ht="15" customHeight="1">
      <c r="B416" s="699"/>
    </row>
    <row r="417" spans="2:2" s="121" customFormat="1" ht="15" customHeight="1">
      <c r="B417" s="699"/>
    </row>
    <row r="418" spans="2:2" s="121" customFormat="1" ht="15" customHeight="1">
      <c r="B418" s="699"/>
    </row>
    <row r="419" spans="2:2" s="121" customFormat="1" ht="15" customHeight="1">
      <c r="B419" s="699"/>
    </row>
    <row r="420" spans="2:2" s="121" customFormat="1" ht="15" customHeight="1">
      <c r="B420" s="699"/>
    </row>
    <row r="421" spans="2:2" s="121" customFormat="1" ht="15" customHeight="1">
      <c r="B421" s="699"/>
    </row>
    <row r="422" spans="2:2" s="121" customFormat="1" ht="15" customHeight="1">
      <c r="B422" s="699"/>
    </row>
    <row r="423" spans="2:2" s="121" customFormat="1" ht="15" customHeight="1">
      <c r="B423" s="699"/>
    </row>
    <row r="424" spans="2:2" s="121" customFormat="1" ht="15" customHeight="1">
      <c r="B424" s="699"/>
    </row>
    <row r="425" spans="2:2" s="121" customFormat="1" ht="15" customHeight="1">
      <c r="B425" s="699"/>
    </row>
    <row r="426" spans="2:2" s="121" customFormat="1" ht="15" customHeight="1">
      <c r="B426" s="699"/>
    </row>
    <row r="427" spans="2:2" s="121" customFormat="1" ht="15" customHeight="1">
      <c r="B427" s="699"/>
    </row>
    <row r="428" spans="2:2" s="121" customFormat="1" ht="15" customHeight="1">
      <c r="B428" s="699"/>
    </row>
    <row r="429" spans="2:2" s="121" customFormat="1" ht="15" customHeight="1">
      <c r="B429" s="699"/>
    </row>
    <row r="430" spans="2:2" s="121" customFormat="1" ht="15" customHeight="1">
      <c r="B430" s="699"/>
    </row>
    <row r="431" spans="2:2" s="121" customFormat="1" ht="15" customHeight="1">
      <c r="B431" s="699"/>
    </row>
    <row r="432" spans="2:2" s="121" customFormat="1" ht="15" customHeight="1">
      <c r="B432" s="699"/>
    </row>
    <row r="433" spans="2:2" s="121" customFormat="1" ht="15" customHeight="1">
      <c r="B433" s="699"/>
    </row>
    <row r="434" spans="2:2" s="121" customFormat="1" ht="15" customHeight="1">
      <c r="B434" s="699"/>
    </row>
    <row r="435" spans="2:2" s="121" customFormat="1" ht="15" customHeight="1">
      <c r="B435" s="699"/>
    </row>
    <row r="436" spans="2:2" s="121" customFormat="1" ht="15" customHeight="1">
      <c r="B436" s="699"/>
    </row>
    <row r="437" spans="2:2" s="121" customFormat="1" ht="15" customHeight="1">
      <c r="B437" s="699"/>
    </row>
    <row r="438" spans="2:2" s="121" customFormat="1" ht="15" customHeight="1">
      <c r="B438" s="699"/>
    </row>
    <row r="439" spans="2:2" s="121" customFormat="1" ht="15" customHeight="1">
      <c r="B439" s="699"/>
    </row>
    <row r="440" spans="2:2" s="121" customFormat="1" ht="15" customHeight="1">
      <c r="B440" s="699"/>
    </row>
    <row r="441" spans="2:2" s="121" customFormat="1" ht="15" customHeight="1">
      <c r="B441" s="699"/>
    </row>
    <row r="442" spans="2:2" s="121" customFormat="1" ht="15" customHeight="1">
      <c r="B442" s="699"/>
    </row>
    <row r="443" spans="2:2" s="121" customFormat="1" ht="15" customHeight="1">
      <c r="B443" s="699"/>
    </row>
    <row r="444" spans="2:2" s="121" customFormat="1" ht="15" customHeight="1">
      <c r="B444" s="699"/>
    </row>
    <row r="445" spans="2:2" s="121" customFormat="1" ht="15" customHeight="1">
      <c r="B445" s="699"/>
    </row>
    <row r="446" spans="2:2" s="121" customFormat="1" ht="15" customHeight="1">
      <c r="B446" s="699"/>
    </row>
    <row r="447" spans="2:2" s="121" customFormat="1" ht="15" customHeight="1">
      <c r="B447" s="699"/>
    </row>
    <row r="448" spans="2:2" s="121" customFormat="1" ht="15" customHeight="1">
      <c r="B448" s="699"/>
    </row>
    <row r="449" spans="2:2" s="121" customFormat="1" ht="15" customHeight="1">
      <c r="B449" s="699"/>
    </row>
    <row r="450" spans="2:2" s="121" customFormat="1" ht="15" customHeight="1">
      <c r="B450" s="699"/>
    </row>
    <row r="451" spans="2:2" s="121" customFormat="1" ht="15" customHeight="1">
      <c r="B451" s="699"/>
    </row>
    <row r="452" spans="2:2" s="121" customFormat="1" ht="15" customHeight="1">
      <c r="B452" s="699"/>
    </row>
    <row r="453" spans="2:2" s="121" customFormat="1" ht="15" customHeight="1">
      <c r="B453" s="699"/>
    </row>
    <row r="454" spans="2:2" s="121" customFormat="1" ht="15" customHeight="1">
      <c r="B454" s="699"/>
    </row>
    <row r="455" spans="2:2" s="121" customFormat="1" ht="15" customHeight="1">
      <c r="B455" s="699"/>
    </row>
    <row r="456" spans="2:2" s="121" customFormat="1" ht="15" customHeight="1">
      <c r="B456" s="699"/>
    </row>
    <row r="457" spans="2:2" s="121" customFormat="1" ht="15" customHeight="1">
      <c r="B457" s="699"/>
    </row>
    <row r="458" spans="2:2" s="121" customFormat="1" ht="15" customHeight="1">
      <c r="B458" s="699"/>
    </row>
    <row r="459" spans="2:2" s="121" customFormat="1" ht="15" customHeight="1">
      <c r="B459" s="699"/>
    </row>
    <row r="460" spans="2:2" s="121" customFormat="1" ht="15" customHeight="1">
      <c r="B460" s="699"/>
    </row>
    <row r="461" spans="2:2" s="121" customFormat="1" ht="15" customHeight="1">
      <c r="B461" s="699"/>
    </row>
    <row r="462" spans="2:2" s="121" customFormat="1" ht="15" customHeight="1">
      <c r="B462" s="699"/>
    </row>
    <row r="463" spans="2:2" s="121" customFormat="1" ht="15" customHeight="1">
      <c r="B463" s="699"/>
    </row>
    <row r="464" spans="2:2" s="121" customFormat="1" ht="15" customHeight="1">
      <c r="B464" s="699"/>
    </row>
    <row r="465" spans="2:2" s="121" customFormat="1" ht="15" customHeight="1">
      <c r="B465" s="699"/>
    </row>
    <row r="466" spans="2:2" s="121" customFormat="1" ht="15" customHeight="1">
      <c r="B466" s="699"/>
    </row>
    <row r="467" spans="2:2" s="121" customFormat="1" ht="15" customHeight="1">
      <c r="B467" s="699"/>
    </row>
    <row r="468" spans="2:2" s="121" customFormat="1" ht="15" customHeight="1">
      <c r="B468" s="699"/>
    </row>
    <row r="469" spans="2:2" s="121" customFormat="1" ht="15" customHeight="1">
      <c r="B469" s="699"/>
    </row>
    <row r="470" spans="2:2" s="121" customFormat="1" ht="15" customHeight="1">
      <c r="B470" s="699"/>
    </row>
    <row r="471" spans="2:2" s="121" customFormat="1" ht="15" customHeight="1">
      <c r="B471" s="699"/>
    </row>
    <row r="472" spans="2:2" s="121" customFormat="1" ht="15" customHeight="1">
      <c r="B472" s="699"/>
    </row>
    <row r="473" spans="2:2" s="121" customFormat="1" ht="15" customHeight="1">
      <c r="B473" s="699"/>
    </row>
    <row r="474" spans="2:2" s="121" customFormat="1" ht="15" customHeight="1">
      <c r="B474" s="699"/>
    </row>
    <row r="475" spans="2:2" s="121" customFormat="1" ht="15" customHeight="1">
      <c r="B475" s="699"/>
    </row>
    <row r="476" spans="2:2" s="121" customFormat="1" ht="15" customHeight="1">
      <c r="B476" s="699"/>
    </row>
    <row r="477" spans="2:2" s="121" customFormat="1" ht="15" customHeight="1">
      <c r="B477" s="699"/>
    </row>
    <row r="478" spans="2:2" s="121" customFormat="1" ht="15" customHeight="1">
      <c r="B478" s="699"/>
    </row>
    <row r="479" spans="2:2" s="121" customFormat="1" ht="15" customHeight="1">
      <c r="B479" s="699"/>
    </row>
    <row r="480" spans="2:2" s="121" customFormat="1" ht="15" customHeight="1">
      <c r="B480" s="699"/>
    </row>
    <row r="481" spans="2:2" s="121" customFormat="1" ht="15" customHeight="1">
      <c r="B481" s="699"/>
    </row>
    <row r="482" spans="2:2" s="121" customFormat="1" ht="15" customHeight="1">
      <c r="B482" s="699"/>
    </row>
    <row r="483" spans="2:2" s="121" customFormat="1" ht="15" customHeight="1">
      <c r="B483" s="699"/>
    </row>
    <row r="484" spans="2:2" s="121" customFormat="1" ht="15" customHeight="1">
      <c r="B484" s="699"/>
    </row>
    <row r="485" spans="2:2" s="121" customFormat="1" ht="15" customHeight="1">
      <c r="B485" s="699"/>
    </row>
    <row r="486" spans="2:2" s="121" customFormat="1" ht="15" customHeight="1">
      <c r="B486" s="699"/>
    </row>
    <row r="487" spans="2:2" s="121" customFormat="1" ht="15" customHeight="1">
      <c r="B487" s="699"/>
    </row>
    <row r="488" spans="2:2" s="121" customFormat="1" ht="15" customHeight="1">
      <c r="B488" s="699"/>
    </row>
    <row r="489" spans="2:2" s="121" customFormat="1" ht="15" customHeight="1">
      <c r="B489" s="699"/>
    </row>
    <row r="490" spans="2:2" s="121" customFormat="1" ht="15" customHeight="1">
      <c r="B490" s="699"/>
    </row>
    <row r="491" spans="2:2" s="121" customFormat="1" ht="15" customHeight="1">
      <c r="B491" s="699"/>
    </row>
    <row r="492" spans="2:2" s="121" customFormat="1" ht="15" customHeight="1">
      <c r="B492" s="699"/>
    </row>
    <row r="493" spans="2:2" s="121" customFormat="1" ht="15" customHeight="1">
      <c r="B493" s="699"/>
    </row>
    <row r="494" spans="2:2" s="121" customFormat="1" ht="15" customHeight="1">
      <c r="B494" s="699"/>
    </row>
    <row r="495" spans="2:2" s="121" customFormat="1" ht="15" customHeight="1">
      <c r="B495" s="699"/>
    </row>
    <row r="496" spans="2:2" s="121" customFormat="1" ht="15" customHeight="1">
      <c r="B496" s="699"/>
    </row>
    <row r="497" spans="2:2" s="121" customFormat="1" ht="15" customHeight="1">
      <c r="B497" s="699"/>
    </row>
    <row r="498" spans="2:2" s="121" customFormat="1" ht="15" customHeight="1">
      <c r="B498" s="699"/>
    </row>
    <row r="499" spans="2:2" s="121" customFormat="1" ht="15" customHeight="1">
      <c r="B499" s="699"/>
    </row>
    <row r="500" spans="2:2" s="121" customFormat="1" ht="15" customHeight="1">
      <c r="B500" s="699"/>
    </row>
    <row r="501" spans="2:2" s="121" customFormat="1" ht="15" customHeight="1">
      <c r="B501" s="699"/>
    </row>
    <row r="502" spans="2:2" s="121" customFormat="1" ht="15" customHeight="1">
      <c r="B502" s="699"/>
    </row>
    <row r="503" spans="2:2" s="121" customFormat="1" ht="15" customHeight="1">
      <c r="B503" s="699"/>
    </row>
    <row r="504" spans="2:2" s="121" customFormat="1" ht="15" customHeight="1">
      <c r="B504" s="699"/>
    </row>
    <row r="505" spans="2:2" s="121" customFormat="1" ht="15" customHeight="1">
      <c r="B505" s="699"/>
    </row>
    <row r="506" spans="2:2" s="121" customFormat="1" ht="15" customHeight="1">
      <c r="B506" s="699"/>
    </row>
    <row r="507" spans="2:2" s="121" customFormat="1" ht="15" customHeight="1">
      <c r="B507" s="699"/>
    </row>
    <row r="508" spans="2:2" s="121" customFormat="1" ht="15" customHeight="1">
      <c r="B508" s="699"/>
    </row>
    <row r="509" spans="2:2" s="121" customFormat="1" ht="15" customHeight="1">
      <c r="B509" s="699"/>
    </row>
    <row r="510" spans="2:2" s="121" customFormat="1" ht="15" customHeight="1">
      <c r="B510" s="699"/>
    </row>
    <row r="511" spans="2:2" s="121" customFormat="1" ht="15" customHeight="1">
      <c r="B511" s="699"/>
    </row>
    <row r="512" spans="2:2" s="121" customFormat="1" ht="15" customHeight="1">
      <c r="B512" s="699"/>
    </row>
    <row r="513" spans="2:2" s="121" customFormat="1" ht="15" customHeight="1">
      <c r="B513" s="699"/>
    </row>
    <row r="514" spans="2:2" s="121" customFormat="1" ht="15" customHeight="1">
      <c r="B514" s="699"/>
    </row>
    <row r="515" spans="2:2" s="121" customFormat="1" ht="15" customHeight="1">
      <c r="B515" s="699"/>
    </row>
    <row r="516" spans="2:2" s="121" customFormat="1" ht="15" customHeight="1">
      <c r="B516" s="699"/>
    </row>
    <row r="517" spans="2:2" s="121" customFormat="1" ht="15" customHeight="1">
      <c r="B517" s="699"/>
    </row>
    <row r="518" spans="2:2" s="121" customFormat="1" ht="15" customHeight="1">
      <c r="B518" s="699"/>
    </row>
    <row r="519" spans="2:2" s="121" customFormat="1" ht="15" customHeight="1">
      <c r="B519" s="699"/>
    </row>
    <row r="520" spans="2:2" s="121" customFormat="1" ht="15" customHeight="1">
      <c r="B520" s="699"/>
    </row>
    <row r="521" spans="2:2" s="121" customFormat="1" ht="15" customHeight="1">
      <c r="B521" s="699"/>
    </row>
    <row r="522" spans="2:2" s="121" customFormat="1" ht="15" customHeight="1">
      <c r="B522" s="699"/>
    </row>
    <row r="523" spans="2:2" s="121" customFormat="1" ht="15" customHeight="1">
      <c r="B523" s="699"/>
    </row>
    <row r="524" spans="2:2" s="121" customFormat="1" ht="15" customHeight="1">
      <c r="B524" s="699"/>
    </row>
    <row r="525" spans="2:2" s="121" customFormat="1" ht="15" customHeight="1">
      <c r="B525" s="699"/>
    </row>
    <row r="526" spans="2:2" s="121" customFormat="1" ht="15" customHeight="1">
      <c r="B526" s="699"/>
    </row>
    <row r="527" spans="2:2" s="121" customFormat="1" ht="15" customHeight="1">
      <c r="B527" s="699"/>
    </row>
    <row r="528" spans="2:2" s="121" customFormat="1" ht="15" customHeight="1">
      <c r="B528" s="699"/>
    </row>
    <row r="529" spans="2:2" s="121" customFormat="1" ht="15" customHeight="1">
      <c r="B529" s="699"/>
    </row>
    <row r="530" spans="2:2" s="121" customFormat="1" ht="15" customHeight="1">
      <c r="B530" s="699"/>
    </row>
    <row r="531" spans="2:2" s="121" customFormat="1" ht="15" customHeight="1">
      <c r="B531" s="699"/>
    </row>
    <row r="532" spans="2:2" s="121" customFormat="1" ht="15" customHeight="1">
      <c r="B532" s="699"/>
    </row>
    <row r="533" spans="2:2" s="121" customFormat="1" ht="15" customHeight="1">
      <c r="B533" s="699"/>
    </row>
    <row r="534" spans="2:2" s="121" customFormat="1" ht="15" customHeight="1">
      <c r="B534" s="699"/>
    </row>
    <row r="535" spans="2:2" s="121" customFormat="1" ht="15" customHeight="1">
      <c r="B535" s="699"/>
    </row>
    <row r="536" spans="2:2" s="121" customFormat="1" ht="15" customHeight="1">
      <c r="B536" s="699"/>
    </row>
    <row r="537" spans="2:2" s="121" customFormat="1" ht="15" customHeight="1">
      <c r="B537" s="699"/>
    </row>
    <row r="538" spans="2:2" s="121" customFormat="1" ht="15" customHeight="1">
      <c r="B538" s="699"/>
    </row>
    <row r="539" spans="2:2" s="121" customFormat="1" ht="15" customHeight="1">
      <c r="B539" s="699"/>
    </row>
    <row r="540" spans="2:2" s="121" customFormat="1" ht="15" customHeight="1">
      <c r="B540" s="699"/>
    </row>
    <row r="541" spans="2:2" s="121" customFormat="1" ht="15" customHeight="1">
      <c r="B541" s="699"/>
    </row>
    <row r="542" spans="2:2" s="121" customFormat="1" ht="15" customHeight="1">
      <c r="B542" s="699"/>
    </row>
    <row r="543" spans="2:2" s="121" customFormat="1" ht="15" customHeight="1">
      <c r="B543" s="699"/>
    </row>
    <row r="544" spans="2:2" s="121" customFormat="1" ht="15" customHeight="1">
      <c r="B544" s="699"/>
    </row>
    <row r="545" spans="2:2" s="121" customFormat="1" ht="15" customHeight="1">
      <c r="B545" s="699"/>
    </row>
    <row r="546" spans="2:2" s="121" customFormat="1" ht="15" customHeight="1">
      <c r="B546" s="699"/>
    </row>
    <row r="547" spans="2:2" s="121" customFormat="1" ht="15" customHeight="1">
      <c r="B547" s="699"/>
    </row>
    <row r="548" spans="2:2" s="121" customFormat="1" ht="15" customHeight="1">
      <c r="B548" s="699"/>
    </row>
    <row r="549" spans="2:2" s="121" customFormat="1" ht="15" customHeight="1">
      <c r="B549" s="699"/>
    </row>
    <row r="550" spans="2:2" s="121" customFormat="1" ht="15" customHeight="1">
      <c r="B550" s="699"/>
    </row>
    <row r="551" spans="2:2" s="121" customFormat="1" ht="15" customHeight="1">
      <c r="B551" s="699"/>
    </row>
    <row r="552" spans="2:2" s="121" customFormat="1" ht="15" customHeight="1">
      <c r="B552" s="699"/>
    </row>
    <row r="553" spans="2:2" s="121" customFormat="1" ht="15" customHeight="1">
      <c r="B553" s="699"/>
    </row>
    <row r="554" spans="2:2" s="121" customFormat="1" ht="15" customHeight="1">
      <c r="B554" s="699"/>
    </row>
    <row r="555" spans="2:2" s="121" customFormat="1" ht="15" customHeight="1">
      <c r="B555" s="699"/>
    </row>
    <row r="556" spans="2:2" s="121" customFormat="1" ht="15" customHeight="1">
      <c r="B556" s="699"/>
    </row>
    <row r="557" spans="2:2" s="121" customFormat="1" ht="15" customHeight="1">
      <c r="B557" s="699"/>
    </row>
    <row r="558" spans="2:2" s="121" customFormat="1" ht="15" customHeight="1">
      <c r="B558" s="699"/>
    </row>
    <row r="559" spans="2:2" s="121" customFormat="1" ht="15" customHeight="1">
      <c r="B559" s="699"/>
    </row>
    <row r="560" spans="2:2" s="121" customFormat="1" ht="15" customHeight="1">
      <c r="B560" s="699"/>
    </row>
    <row r="561" spans="2:2" s="121" customFormat="1" ht="15" customHeight="1">
      <c r="B561" s="699"/>
    </row>
    <row r="562" spans="2:2" s="121" customFormat="1" ht="15" customHeight="1">
      <c r="B562" s="699"/>
    </row>
    <row r="563" spans="2:2" s="121" customFormat="1" ht="15" customHeight="1">
      <c r="B563" s="699"/>
    </row>
    <row r="564" spans="2:2" s="121" customFormat="1" ht="15" customHeight="1">
      <c r="B564" s="699"/>
    </row>
    <row r="565" spans="2:2" s="121" customFormat="1" ht="15" customHeight="1">
      <c r="B565" s="699"/>
    </row>
    <row r="566" spans="2:2" s="121" customFormat="1" ht="15" customHeight="1">
      <c r="B566" s="699"/>
    </row>
    <row r="567" spans="2:2" s="121" customFormat="1" ht="15" customHeight="1">
      <c r="B567" s="699"/>
    </row>
    <row r="568" spans="2:2" s="121" customFormat="1" ht="15" customHeight="1">
      <c r="B568" s="699"/>
    </row>
    <row r="569" spans="2:2" s="121" customFormat="1" ht="15" customHeight="1">
      <c r="B569" s="699"/>
    </row>
    <row r="570" spans="2:2" s="121" customFormat="1" ht="15" customHeight="1">
      <c r="B570" s="699"/>
    </row>
    <row r="571" spans="2:2" s="121" customFormat="1" ht="15" customHeight="1">
      <c r="B571" s="699"/>
    </row>
    <row r="572" spans="2:2" s="121" customFormat="1" ht="15" customHeight="1">
      <c r="B572" s="699"/>
    </row>
    <row r="573" spans="2:2" s="121" customFormat="1" ht="15" customHeight="1">
      <c r="B573" s="699"/>
    </row>
    <row r="574" spans="2:2" s="121" customFormat="1" ht="15" customHeight="1">
      <c r="B574" s="699"/>
    </row>
    <row r="575" spans="2:2" s="121" customFormat="1" ht="15" customHeight="1">
      <c r="B575" s="699"/>
    </row>
    <row r="576" spans="2:2" s="121" customFormat="1" ht="15" customHeight="1">
      <c r="B576" s="699"/>
    </row>
    <row r="577" spans="2:2" s="121" customFormat="1" ht="15" customHeight="1">
      <c r="B577" s="699"/>
    </row>
    <row r="578" spans="2:2" s="121" customFormat="1" ht="15" customHeight="1">
      <c r="B578" s="699"/>
    </row>
    <row r="579" spans="2:2" s="121" customFormat="1" ht="15" customHeight="1">
      <c r="B579" s="699"/>
    </row>
    <row r="580" spans="2:2" s="121" customFormat="1" ht="15" customHeight="1">
      <c r="B580" s="699"/>
    </row>
    <row r="581" spans="2:2" s="121" customFormat="1" ht="15" customHeight="1">
      <c r="B581" s="699"/>
    </row>
    <row r="582" spans="2:2" s="121" customFormat="1" ht="15" customHeight="1">
      <c r="B582" s="699"/>
    </row>
    <row r="583" spans="2:2" s="121" customFormat="1" ht="15" customHeight="1">
      <c r="B583" s="699"/>
    </row>
    <row r="584" spans="2:2" s="121" customFormat="1" ht="15" customHeight="1">
      <c r="B584" s="699"/>
    </row>
    <row r="585" spans="2:2" s="121" customFormat="1" ht="15" customHeight="1">
      <c r="B585" s="699"/>
    </row>
    <row r="586" spans="2:2" s="121" customFormat="1" ht="15" customHeight="1">
      <c r="B586" s="699"/>
    </row>
    <row r="587" spans="2:2" s="121" customFormat="1" ht="15" customHeight="1">
      <c r="B587" s="699"/>
    </row>
    <row r="588" spans="2:2" s="121" customFormat="1" ht="15" customHeight="1">
      <c r="B588" s="699"/>
    </row>
    <row r="589" spans="2:2" s="121" customFormat="1" ht="15" customHeight="1">
      <c r="B589" s="699"/>
    </row>
    <row r="590" spans="2:2" s="121" customFormat="1" ht="15" customHeight="1">
      <c r="B590" s="699"/>
    </row>
    <row r="591" spans="2:2" s="121" customFormat="1" ht="15" customHeight="1">
      <c r="B591" s="699"/>
    </row>
    <row r="592" spans="2:2" s="121" customFormat="1" ht="15" customHeight="1">
      <c r="B592" s="699"/>
    </row>
    <row r="593" spans="2:2" s="121" customFormat="1" ht="15" customHeight="1">
      <c r="B593" s="699"/>
    </row>
    <row r="594" spans="2:2" s="121" customFormat="1" ht="15" customHeight="1">
      <c r="B594" s="699"/>
    </row>
    <row r="595" spans="2:2" s="121" customFormat="1" ht="15" customHeight="1">
      <c r="B595" s="699"/>
    </row>
    <row r="596" spans="2:2" s="121" customFormat="1" ht="15" customHeight="1">
      <c r="B596" s="699"/>
    </row>
    <row r="597" spans="2:2" s="121" customFormat="1" ht="15" customHeight="1">
      <c r="B597" s="699"/>
    </row>
    <row r="598" spans="2:2" s="121" customFormat="1" ht="15" customHeight="1">
      <c r="B598" s="699"/>
    </row>
    <row r="599" spans="2:2" s="121" customFormat="1" ht="15" customHeight="1">
      <c r="B599" s="699"/>
    </row>
    <row r="600" spans="2:2" s="121" customFormat="1" ht="15" customHeight="1">
      <c r="B600" s="699"/>
    </row>
    <row r="601" spans="2:2" s="121" customFormat="1" ht="15" customHeight="1">
      <c r="B601" s="699"/>
    </row>
    <row r="602" spans="2:2" s="121" customFormat="1" ht="15" customHeight="1">
      <c r="B602" s="699"/>
    </row>
    <row r="603" spans="2:2" s="121" customFormat="1" ht="15" customHeight="1">
      <c r="B603" s="699"/>
    </row>
    <row r="604" spans="2:2" s="121" customFormat="1" ht="15" customHeight="1">
      <c r="B604" s="699"/>
    </row>
    <row r="605" spans="2:2" s="121" customFormat="1" ht="15" customHeight="1">
      <c r="B605" s="699"/>
    </row>
    <row r="606" spans="2:2" s="121" customFormat="1" ht="15" customHeight="1">
      <c r="B606" s="699"/>
    </row>
    <row r="607" spans="2:2" s="121" customFormat="1" ht="15" customHeight="1">
      <c r="B607" s="699"/>
    </row>
    <row r="608" spans="2:2" s="121" customFormat="1" ht="15" customHeight="1">
      <c r="B608" s="699"/>
    </row>
    <row r="609" spans="2:2" s="121" customFormat="1" ht="15" customHeight="1">
      <c r="B609" s="699"/>
    </row>
    <row r="610" spans="2:2" s="121" customFormat="1" ht="15" customHeight="1">
      <c r="B610" s="699"/>
    </row>
    <row r="611" spans="2:2" s="121" customFormat="1" ht="15" customHeight="1">
      <c r="B611" s="699"/>
    </row>
    <row r="612" spans="2:2" s="121" customFormat="1" ht="15" customHeight="1">
      <c r="B612" s="699"/>
    </row>
    <row r="613" spans="2:2" s="121" customFormat="1" ht="15" customHeight="1">
      <c r="B613" s="699"/>
    </row>
    <row r="614" spans="2:2" s="121" customFormat="1" ht="15" customHeight="1">
      <c r="B614" s="699"/>
    </row>
    <row r="615" spans="2:2" s="121" customFormat="1" ht="15" customHeight="1">
      <c r="B615" s="699"/>
    </row>
    <row r="616" spans="2:2" s="121" customFormat="1" ht="15" customHeight="1">
      <c r="B616" s="699"/>
    </row>
    <row r="617" spans="2:2" s="121" customFormat="1" ht="15" customHeight="1">
      <c r="B617" s="699"/>
    </row>
    <row r="618" spans="2:2" s="121" customFormat="1" ht="15" customHeight="1">
      <c r="B618" s="699"/>
    </row>
    <row r="619" spans="2:2" s="121" customFormat="1" ht="15" customHeight="1">
      <c r="B619" s="699"/>
    </row>
    <row r="620" spans="2:2" s="121" customFormat="1" ht="15" customHeight="1">
      <c r="B620" s="699"/>
    </row>
    <row r="621" spans="2:2" s="121" customFormat="1" ht="15" customHeight="1">
      <c r="B621" s="699"/>
    </row>
    <row r="622" spans="2:2" s="121" customFormat="1" ht="15" customHeight="1">
      <c r="B622" s="699"/>
    </row>
    <row r="623" spans="2:2" s="121" customFormat="1" ht="15" customHeight="1">
      <c r="B623" s="699"/>
    </row>
    <row r="624" spans="2:2" s="121" customFormat="1" ht="15" customHeight="1">
      <c r="B624" s="699"/>
    </row>
    <row r="625" spans="2:2" s="121" customFormat="1" ht="15" customHeight="1">
      <c r="B625" s="699"/>
    </row>
    <row r="626" spans="2:2" s="121" customFormat="1" ht="15" customHeight="1">
      <c r="B626" s="699"/>
    </row>
    <row r="627" spans="2:2" s="121" customFormat="1" ht="15" customHeight="1">
      <c r="B627" s="699"/>
    </row>
    <row r="628" spans="2:2" s="121" customFormat="1" ht="15" customHeight="1">
      <c r="B628" s="699"/>
    </row>
    <row r="629" spans="2:2" s="121" customFormat="1" ht="15" customHeight="1">
      <c r="B629" s="699"/>
    </row>
    <row r="630" spans="2:2" s="121" customFormat="1" ht="15" customHeight="1">
      <c r="B630" s="699"/>
    </row>
    <row r="631" spans="2:2" s="121" customFormat="1" ht="15" customHeight="1">
      <c r="B631" s="699"/>
    </row>
    <row r="632" spans="2:2" s="121" customFormat="1" ht="15" customHeight="1">
      <c r="B632" s="699"/>
    </row>
    <row r="633" spans="2:2" s="121" customFormat="1" ht="15" customHeight="1">
      <c r="B633" s="699"/>
    </row>
    <row r="634" spans="2:2" s="121" customFormat="1" ht="15" customHeight="1">
      <c r="B634" s="699"/>
    </row>
    <row r="635" spans="2:2" s="121" customFormat="1" ht="15" customHeight="1">
      <c r="B635" s="699"/>
    </row>
    <row r="636" spans="2:2" s="121" customFormat="1" ht="15" customHeight="1">
      <c r="B636" s="699"/>
    </row>
    <row r="637" spans="2:2" s="121" customFormat="1" ht="15" customHeight="1">
      <c r="B637" s="699"/>
    </row>
    <row r="638" spans="2:2" s="121" customFormat="1" ht="15" customHeight="1">
      <c r="B638" s="699"/>
    </row>
    <row r="639" spans="2:2" s="121" customFormat="1" ht="15" customHeight="1">
      <c r="B639" s="699"/>
    </row>
    <row r="640" spans="2:2" s="121" customFormat="1" ht="15" customHeight="1">
      <c r="B640" s="699"/>
    </row>
    <row r="641" spans="2:2" s="121" customFormat="1" ht="15" customHeight="1">
      <c r="B641" s="699"/>
    </row>
    <row r="642" spans="2:2" s="121" customFormat="1" ht="15" customHeight="1">
      <c r="B642" s="699"/>
    </row>
    <row r="643" spans="2:2" s="121" customFormat="1" ht="15" customHeight="1">
      <c r="B643" s="699"/>
    </row>
    <row r="644" spans="2:2" s="121" customFormat="1" ht="15" customHeight="1">
      <c r="B644" s="699"/>
    </row>
    <row r="645" spans="2:2" s="121" customFormat="1" ht="15" customHeight="1">
      <c r="B645" s="699"/>
    </row>
    <row r="646" spans="2:2" s="121" customFormat="1" ht="15" customHeight="1">
      <c r="B646" s="699"/>
    </row>
    <row r="647" spans="2:2" s="121" customFormat="1" ht="15" customHeight="1">
      <c r="B647" s="699"/>
    </row>
    <row r="648" spans="2:2" s="121" customFormat="1" ht="15" customHeight="1">
      <c r="B648" s="699"/>
    </row>
    <row r="649" spans="2:2" s="121" customFormat="1" ht="15" customHeight="1">
      <c r="B649" s="699"/>
    </row>
    <row r="650" spans="2:2" s="121" customFormat="1" ht="15" customHeight="1">
      <c r="B650" s="699"/>
    </row>
    <row r="651" spans="2:2" s="121" customFormat="1" ht="15" customHeight="1">
      <c r="B651" s="699"/>
    </row>
    <row r="652" spans="2:2" s="121" customFormat="1" ht="15" customHeight="1">
      <c r="B652" s="699"/>
    </row>
    <row r="653" spans="2:2" s="121" customFormat="1" ht="15" customHeight="1">
      <c r="B653" s="699"/>
    </row>
    <row r="654" spans="2:2" s="121" customFormat="1" ht="15" customHeight="1">
      <c r="B654" s="699"/>
    </row>
    <row r="655" spans="2:2" s="121" customFormat="1" ht="15" customHeight="1">
      <c r="B655" s="699"/>
    </row>
    <row r="656" spans="2:2" s="121" customFormat="1" ht="15" customHeight="1">
      <c r="B656" s="699"/>
    </row>
    <row r="657" spans="2:2" s="121" customFormat="1" ht="15" customHeight="1">
      <c r="B657" s="699"/>
    </row>
    <row r="658" spans="2:2" s="121" customFormat="1" ht="15" customHeight="1">
      <c r="B658" s="699"/>
    </row>
    <row r="659" spans="2:2" s="121" customFormat="1" ht="15" customHeight="1">
      <c r="B659" s="699"/>
    </row>
    <row r="660" spans="2:2" s="121" customFormat="1" ht="15" customHeight="1">
      <c r="B660" s="699"/>
    </row>
    <row r="661" spans="2:2" s="121" customFormat="1" ht="15" customHeight="1">
      <c r="B661" s="699"/>
    </row>
    <row r="662" spans="2:2" s="121" customFormat="1" ht="15" customHeight="1">
      <c r="B662" s="699"/>
    </row>
    <row r="663" spans="2:2" s="121" customFormat="1" ht="15" customHeight="1">
      <c r="B663" s="699"/>
    </row>
    <row r="664" spans="2:2" s="121" customFormat="1" ht="15" customHeight="1">
      <c r="B664" s="699"/>
    </row>
    <row r="665" spans="2:2" s="121" customFormat="1" ht="15" customHeight="1">
      <c r="B665" s="699"/>
    </row>
    <row r="666" spans="2:2" s="121" customFormat="1" ht="15" customHeight="1">
      <c r="B666" s="699"/>
    </row>
    <row r="667" spans="2:2" s="121" customFormat="1" ht="15" customHeight="1">
      <c r="B667" s="699"/>
    </row>
    <row r="668" spans="2:2" s="121" customFormat="1" ht="15" customHeight="1">
      <c r="B668" s="699"/>
    </row>
    <row r="669" spans="2:2" s="121" customFormat="1" ht="15" customHeight="1">
      <c r="B669" s="699"/>
    </row>
    <row r="670" spans="2:2" s="121" customFormat="1" ht="15" customHeight="1">
      <c r="B670" s="699"/>
    </row>
    <row r="671" spans="2:2" s="121" customFormat="1" ht="15" customHeight="1">
      <c r="B671" s="699"/>
    </row>
    <row r="672" spans="2:2" s="121" customFormat="1" ht="15" customHeight="1">
      <c r="B672" s="699"/>
    </row>
    <row r="673" spans="2:2" s="121" customFormat="1" ht="15" customHeight="1">
      <c r="B673" s="699"/>
    </row>
    <row r="674" spans="2:2" s="121" customFormat="1" ht="15" customHeight="1">
      <c r="B674" s="699"/>
    </row>
    <row r="675" spans="2:2" s="121" customFormat="1" ht="15" customHeight="1">
      <c r="B675" s="699"/>
    </row>
    <row r="676" spans="2:2" s="121" customFormat="1" ht="15" customHeight="1">
      <c r="B676" s="699"/>
    </row>
    <row r="677" spans="2:2" s="121" customFormat="1" ht="15" customHeight="1">
      <c r="B677" s="699"/>
    </row>
    <row r="678" spans="2:2" s="121" customFormat="1" ht="15" customHeight="1">
      <c r="B678" s="699"/>
    </row>
    <row r="679" spans="2:2" s="121" customFormat="1" ht="15" customHeight="1">
      <c r="B679" s="699"/>
    </row>
    <row r="680" spans="2:2" s="121" customFormat="1" ht="15" customHeight="1">
      <c r="B680" s="699"/>
    </row>
    <row r="681" spans="2:2" s="121" customFormat="1" ht="15" customHeight="1">
      <c r="B681" s="699"/>
    </row>
    <row r="682" spans="2:2" s="121" customFormat="1" ht="15" customHeight="1">
      <c r="B682" s="699"/>
    </row>
    <row r="683" spans="2:2" s="121" customFormat="1" ht="15" customHeight="1">
      <c r="B683" s="699"/>
    </row>
    <row r="684" spans="2:2" s="121" customFormat="1" ht="15" customHeight="1">
      <c r="B684" s="699"/>
    </row>
    <row r="685" spans="2:2" s="121" customFormat="1" ht="15" customHeight="1">
      <c r="B685" s="699"/>
    </row>
    <row r="686" spans="2:2" s="121" customFormat="1" ht="15" customHeight="1">
      <c r="B686" s="699"/>
    </row>
    <row r="687" spans="2:2" s="121" customFormat="1" ht="15" customHeight="1">
      <c r="B687" s="699"/>
    </row>
    <row r="688" spans="2:2" s="121" customFormat="1" ht="15" customHeight="1">
      <c r="B688" s="699"/>
    </row>
    <row r="689" spans="2:2" s="121" customFormat="1" ht="15" customHeight="1">
      <c r="B689" s="699"/>
    </row>
    <row r="690" spans="2:2" s="121" customFormat="1" ht="15" customHeight="1">
      <c r="B690" s="699"/>
    </row>
    <row r="691" spans="2:2" s="121" customFormat="1" ht="15" customHeight="1">
      <c r="B691" s="699"/>
    </row>
    <row r="692" spans="2:2" s="121" customFormat="1" ht="15" customHeight="1">
      <c r="B692" s="699"/>
    </row>
    <row r="693" spans="2:2" s="121" customFormat="1" ht="15" customHeight="1">
      <c r="B693" s="699"/>
    </row>
    <row r="694" spans="2:2" s="121" customFormat="1" ht="15" customHeight="1">
      <c r="B694" s="699"/>
    </row>
    <row r="695" spans="2:2" s="121" customFormat="1" ht="15" customHeight="1">
      <c r="B695" s="699"/>
    </row>
    <row r="696" spans="2:2" s="121" customFormat="1" ht="15" customHeight="1">
      <c r="B696" s="699"/>
    </row>
    <row r="697" spans="2:2" s="121" customFormat="1" ht="15" customHeight="1">
      <c r="B697" s="699"/>
    </row>
    <row r="698" spans="2:2" s="121" customFormat="1" ht="15" customHeight="1">
      <c r="B698" s="699"/>
    </row>
    <row r="699" spans="2:2" s="121" customFormat="1" ht="15" customHeight="1">
      <c r="B699" s="699"/>
    </row>
    <row r="700" spans="2:2" s="121" customFormat="1" ht="15" customHeight="1">
      <c r="B700" s="699"/>
    </row>
    <row r="701" spans="2:2" s="121" customFormat="1" ht="15" customHeight="1">
      <c r="B701" s="699"/>
    </row>
    <row r="702" spans="2:2" s="121" customFormat="1" ht="15" customHeight="1">
      <c r="B702" s="699"/>
    </row>
    <row r="703" spans="2:2" s="121" customFormat="1" ht="15" customHeight="1">
      <c r="B703" s="699"/>
    </row>
    <row r="704" spans="2:2" s="121" customFormat="1" ht="15" customHeight="1">
      <c r="B704" s="699"/>
    </row>
    <row r="705" spans="2:2" s="121" customFormat="1" ht="15" customHeight="1">
      <c r="B705" s="699"/>
    </row>
    <row r="706" spans="2:2" s="121" customFormat="1" ht="15" customHeight="1">
      <c r="B706" s="699"/>
    </row>
    <row r="707" spans="2:2" s="121" customFormat="1" ht="15" customHeight="1">
      <c r="B707" s="699"/>
    </row>
    <row r="708" spans="2:2" s="121" customFormat="1" ht="15" customHeight="1">
      <c r="B708" s="699"/>
    </row>
    <row r="709" spans="2:2" s="121" customFormat="1" ht="15" customHeight="1">
      <c r="B709" s="699"/>
    </row>
    <row r="710" spans="2:2" s="121" customFormat="1" ht="15" customHeight="1">
      <c r="B710" s="699"/>
    </row>
    <row r="711" spans="2:2" s="121" customFormat="1" ht="15" customHeight="1">
      <c r="B711" s="699"/>
    </row>
    <row r="712" spans="2:2" s="121" customFormat="1" ht="15" customHeight="1">
      <c r="B712" s="699"/>
    </row>
    <row r="713" spans="2:2" s="121" customFormat="1" ht="15" customHeight="1">
      <c r="B713" s="699"/>
    </row>
    <row r="714" spans="2:2" s="121" customFormat="1" ht="15" customHeight="1">
      <c r="B714" s="699"/>
    </row>
    <row r="715" spans="2:2" s="121" customFormat="1" ht="15" customHeight="1">
      <c r="B715" s="699"/>
    </row>
    <row r="716" spans="2:2" s="121" customFormat="1" ht="15" customHeight="1">
      <c r="B716" s="699"/>
    </row>
    <row r="717" spans="2:2" s="121" customFormat="1" ht="15" customHeight="1">
      <c r="B717" s="699"/>
    </row>
    <row r="718" spans="2:2" s="121" customFormat="1" ht="15" customHeight="1">
      <c r="B718" s="699"/>
    </row>
    <row r="719" spans="2:2" s="121" customFormat="1" ht="15" customHeight="1">
      <c r="B719" s="699"/>
    </row>
    <row r="720" spans="2:2" s="121" customFormat="1" ht="15" customHeight="1">
      <c r="B720" s="699"/>
    </row>
    <row r="721" spans="2:2" s="121" customFormat="1" ht="15" customHeight="1">
      <c r="B721" s="699"/>
    </row>
    <row r="722" spans="2:2" s="121" customFormat="1" ht="15" customHeight="1">
      <c r="B722" s="699"/>
    </row>
    <row r="723" spans="2:2" s="121" customFormat="1" ht="15" customHeight="1">
      <c r="B723" s="699"/>
    </row>
    <row r="724" spans="2:2" s="121" customFormat="1" ht="15" customHeight="1">
      <c r="B724" s="699"/>
    </row>
    <row r="725" spans="2:2" s="121" customFormat="1" ht="15" customHeight="1">
      <c r="B725" s="699"/>
    </row>
    <row r="726" spans="2:2" s="121" customFormat="1" ht="15" customHeight="1">
      <c r="B726" s="699"/>
    </row>
    <row r="727" spans="2:2" s="121" customFormat="1" ht="15" customHeight="1">
      <c r="B727" s="699"/>
    </row>
    <row r="728" spans="2:2" s="121" customFormat="1" ht="15" customHeight="1">
      <c r="B728" s="699"/>
    </row>
    <row r="729" spans="2:2" s="121" customFormat="1" ht="15" customHeight="1">
      <c r="B729" s="699"/>
    </row>
    <row r="730" spans="2:2" s="121" customFormat="1" ht="15" customHeight="1">
      <c r="B730" s="699"/>
    </row>
    <row r="731" spans="2:2" s="121" customFormat="1" ht="15" customHeight="1">
      <c r="B731" s="699"/>
    </row>
    <row r="732" spans="2:2" s="121" customFormat="1" ht="15" customHeight="1">
      <c r="B732" s="699"/>
    </row>
    <row r="733" spans="2:2" s="121" customFormat="1" ht="15" customHeight="1">
      <c r="B733" s="699"/>
    </row>
    <row r="734" spans="2:2" s="121" customFormat="1" ht="15" customHeight="1">
      <c r="B734" s="699"/>
    </row>
    <row r="735" spans="2:2" s="121" customFormat="1" ht="15" customHeight="1">
      <c r="B735" s="699"/>
    </row>
    <row r="736" spans="2:2" s="121" customFormat="1" ht="15" customHeight="1">
      <c r="B736" s="699"/>
    </row>
    <row r="737" spans="2:2" s="121" customFormat="1" ht="15" customHeight="1">
      <c r="B737" s="699"/>
    </row>
    <row r="738" spans="2:2" s="121" customFormat="1" ht="15" customHeight="1">
      <c r="B738" s="699"/>
    </row>
    <row r="739" spans="2:2" s="121" customFormat="1" ht="15" customHeight="1">
      <c r="B739" s="699"/>
    </row>
    <row r="740" spans="2:2" s="121" customFormat="1" ht="15" customHeight="1">
      <c r="B740" s="699"/>
    </row>
    <row r="741" spans="2:2" s="121" customFormat="1" ht="15" customHeight="1">
      <c r="B741" s="699"/>
    </row>
    <row r="742" spans="2:2" s="121" customFormat="1" ht="15" customHeight="1">
      <c r="B742" s="699"/>
    </row>
    <row r="743" spans="2:2" s="121" customFormat="1" ht="15" customHeight="1">
      <c r="B743" s="699"/>
    </row>
    <row r="744" spans="2:2" s="121" customFormat="1" ht="15" customHeight="1">
      <c r="B744" s="699"/>
    </row>
    <row r="745" spans="2:2" s="121" customFormat="1" ht="15" customHeight="1">
      <c r="B745" s="699"/>
    </row>
    <row r="746" spans="2:2" s="121" customFormat="1" ht="15" customHeight="1">
      <c r="B746" s="699"/>
    </row>
    <row r="747" spans="2:2" s="121" customFormat="1" ht="15" customHeight="1">
      <c r="B747" s="699"/>
    </row>
    <row r="748" spans="2:2" s="121" customFormat="1" ht="15" customHeight="1">
      <c r="B748" s="699"/>
    </row>
    <row r="749" spans="2:2" s="121" customFormat="1" ht="15" customHeight="1">
      <c r="B749" s="699"/>
    </row>
    <row r="750" spans="2:2" s="121" customFormat="1" ht="15" customHeight="1">
      <c r="B750" s="699"/>
    </row>
    <row r="751" spans="2:2" s="121" customFormat="1" ht="15" customHeight="1">
      <c r="B751" s="699"/>
    </row>
    <row r="752" spans="2:2" s="121" customFormat="1" ht="15" customHeight="1">
      <c r="B752" s="699"/>
    </row>
    <row r="753" spans="2:2" s="121" customFormat="1" ht="15" customHeight="1">
      <c r="B753" s="699"/>
    </row>
    <row r="754" spans="2:2" s="121" customFormat="1" ht="15" customHeight="1">
      <c r="B754" s="699"/>
    </row>
    <row r="755" spans="2:2" s="121" customFormat="1" ht="15" customHeight="1">
      <c r="B755" s="699"/>
    </row>
    <row r="756" spans="2:2" s="121" customFormat="1" ht="15" customHeight="1">
      <c r="B756" s="699"/>
    </row>
    <row r="757" spans="2:2" s="121" customFormat="1" ht="15" customHeight="1">
      <c r="B757" s="699"/>
    </row>
    <row r="758" spans="2:2" s="121" customFormat="1" ht="15" customHeight="1">
      <c r="B758" s="699"/>
    </row>
    <row r="759" spans="2:2" s="121" customFormat="1" ht="15" customHeight="1">
      <c r="B759" s="699"/>
    </row>
    <row r="760" spans="2:2" s="121" customFormat="1" ht="15" customHeight="1">
      <c r="B760" s="699"/>
    </row>
    <row r="761" spans="2:2" s="121" customFormat="1" ht="15" customHeight="1">
      <c r="B761" s="699"/>
    </row>
    <row r="762" spans="2:2" s="121" customFormat="1" ht="15" customHeight="1">
      <c r="B762" s="699"/>
    </row>
    <row r="763" spans="2:2" s="121" customFormat="1" ht="15" customHeight="1">
      <c r="B763" s="699"/>
    </row>
    <row r="764" spans="2:2" s="121" customFormat="1" ht="15" customHeight="1">
      <c r="B764" s="699"/>
    </row>
    <row r="765" spans="2:2" s="121" customFormat="1" ht="15" customHeight="1">
      <c r="B765" s="699"/>
    </row>
    <row r="766" spans="2:2" s="121" customFormat="1" ht="15" customHeight="1">
      <c r="B766" s="699"/>
    </row>
    <row r="767" spans="2:2" s="121" customFormat="1" ht="15" customHeight="1">
      <c r="B767" s="699"/>
    </row>
    <row r="768" spans="2:2" s="121" customFormat="1" ht="15" customHeight="1">
      <c r="B768" s="699"/>
    </row>
    <row r="769" spans="2:2" s="121" customFormat="1" ht="15" customHeight="1">
      <c r="B769" s="699"/>
    </row>
    <row r="770" spans="2:2" s="121" customFormat="1" ht="15" customHeight="1">
      <c r="B770" s="699"/>
    </row>
    <row r="771" spans="2:2" s="121" customFormat="1" ht="15" customHeight="1">
      <c r="B771" s="699"/>
    </row>
    <row r="772" spans="2:2" s="121" customFormat="1" ht="15" customHeight="1">
      <c r="B772" s="699"/>
    </row>
    <row r="773" spans="2:2" s="121" customFormat="1" ht="15" customHeight="1">
      <c r="B773" s="699"/>
    </row>
    <row r="774" spans="2:2" s="121" customFormat="1" ht="15" customHeight="1">
      <c r="B774" s="699"/>
    </row>
    <row r="775" spans="2:2" s="121" customFormat="1" ht="15" customHeight="1">
      <c r="B775" s="699"/>
    </row>
    <row r="776" spans="2:2" s="121" customFormat="1" ht="15" customHeight="1">
      <c r="B776" s="699"/>
    </row>
    <row r="777" spans="2:2" s="121" customFormat="1" ht="15" customHeight="1">
      <c r="B777" s="699"/>
    </row>
    <row r="778" spans="2:2" s="121" customFormat="1" ht="15" customHeight="1">
      <c r="B778" s="699"/>
    </row>
    <row r="779" spans="2:2" s="121" customFormat="1" ht="15" customHeight="1">
      <c r="B779" s="699"/>
    </row>
    <row r="780" spans="2:2" s="121" customFormat="1" ht="15" customHeight="1">
      <c r="B780" s="699"/>
    </row>
    <row r="781" spans="2:2" s="121" customFormat="1" ht="15" customHeight="1">
      <c r="B781" s="699"/>
    </row>
    <row r="782" spans="2:2" s="121" customFormat="1" ht="15" customHeight="1">
      <c r="B782" s="699"/>
    </row>
    <row r="783" spans="2:2" s="121" customFormat="1" ht="15" customHeight="1">
      <c r="B783" s="699"/>
    </row>
    <row r="784" spans="2:2" s="121" customFormat="1" ht="15" customHeight="1">
      <c r="B784" s="699"/>
    </row>
    <row r="785" spans="2:2" s="121" customFormat="1" ht="15" customHeight="1">
      <c r="B785" s="699"/>
    </row>
    <row r="786" spans="2:2" s="121" customFormat="1" ht="15" customHeight="1">
      <c r="B786" s="699"/>
    </row>
    <row r="787" spans="2:2" s="121" customFormat="1" ht="15" customHeight="1">
      <c r="B787" s="699"/>
    </row>
    <row r="788" spans="2:2" s="121" customFormat="1" ht="15" customHeight="1">
      <c r="B788" s="699"/>
    </row>
    <row r="789" spans="2:2" s="121" customFormat="1" ht="15" customHeight="1">
      <c r="B789" s="699"/>
    </row>
    <row r="790" spans="2:2" s="121" customFormat="1" ht="15" customHeight="1">
      <c r="B790" s="699"/>
    </row>
    <row r="791" spans="2:2" s="121" customFormat="1" ht="15" customHeight="1">
      <c r="B791" s="699"/>
    </row>
    <row r="792" spans="2:2" s="121" customFormat="1" ht="15" customHeight="1">
      <c r="B792" s="699"/>
    </row>
    <row r="793" spans="2:2" s="121" customFormat="1" ht="15" customHeight="1">
      <c r="B793" s="699"/>
    </row>
    <row r="794" spans="2:2" s="121" customFormat="1" ht="15" customHeight="1">
      <c r="B794" s="699"/>
    </row>
    <row r="795" spans="2:2" s="121" customFormat="1" ht="15" customHeight="1">
      <c r="B795" s="699"/>
    </row>
    <row r="796" spans="2:2" s="121" customFormat="1" ht="15" customHeight="1">
      <c r="B796" s="699"/>
    </row>
    <row r="797" spans="2:2" s="121" customFormat="1" ht="15" customHeight="1">
      <c r="B797" s="699"/>
    </row>
    <row r="798" spans="2:2" s="121" customFormat="1" ht="15" customHeight="1">
      <c r="B798" s="699"/>
    </row>
    <row r="799" spans="2:2" s="121" customFormat="1" ht="15" customHeight="1">
      <c r="B799" s="699"/>
    </row>
    <row r="800" spans="2:2" s="121" customFormat="1" ht="15" customHeight="1">
      <c r="B800" s="699"/>
    </row>
    <row r="801" spans="2:2" s="121" customFormat="1" ht="15" customHeight="1">
      <c r="B801" s="699"/>
    </row>
    <row r="802" spans="2:2" s="121" customFormat="1" ht="15" customHeight="1">
      <c r="B802" s="699"/>
    </row>
    <row r="803" spans="2:2" s="121" customFormat="1" ht="15" customHeight="1">
      <c r="B803" s="699"/>
    </row>
    <row r="804" spans="2:2" s="121" customFormat="1" ht="15" customHeight="1">
      <c r="B804" s="699"/>
    </row>
    <row r="805" spans="2:2" s="121" customFormat="1" ht="15" customHeight="1">
      <c r="B805" s="699"/>
    </row>
    <row r="806" spans="2:2" s="121" customFormat="1" ht="15" customHeight="1">
      <c r="B806" s="699"/>
    </row>
    <row r="807" spans="2:2" s="121" customFormat="1" ht="15" customHeight="1">
      <c r="B807" s="699"/>
    </row>
    <row r="808" spans="2:2" s="121" customFormat="1" ht="15" customHeight="1">
      <c r="B808" s="699"/>
    </row>
    <row r="809" spans="2:2" s="121" customFormat="1" ht="15" customHeight="1">
      <c r="B809" s="699"/>
    </row>
    <row r="810" spans="2:2" s="121" customFormat="1" ht="15" customHeight="1">
      <c r="B810" s="699"/>
    </row>
    <row r="811" spans="2:2" s="121" customFormat="1" ht="15" customHeight="1">
      <c r="B811" s="699"/>
    </row>
    <row r="812" spans="2:2" s="121" customFormat="1" ht="15" customHeight="1">
      <c r="B812" s="699"/>
    </row>
    <row r="813" spans="2:2" s="121" customFormat="1" ht="15" customHeight="1">
      <c r="B813" s="699"/>
    </row>
    <row r="814" spans="2:2" s="121" customFormat="1" ht="15" customHeight="1">
      <c r="B814" s="699"/>
    </row>
    <row r="815" spans="2:2" s="121" customFormat="1" ht="15" customHeight="1">
      <c r="B815" s="699"/>
    </row>
    <row r="816" spans="2:2" s="121" customFormat="1" ht="15" customHeight="1">
      <c r="B816" s="699"/>
    </row>
    <row r="817" spans="2:2" s="121" customFormat="1" ht="15" customHeight="1">
      <c r="B817" s="699"/>
    </row>
    <row r="818" spans="2:2" s="121" customFormat="1" ht="15" customHeight="1">
      <c r="B818" s="699"/>
    </row>
    <row r="819" spans="2:2" s="121" customFormat="1" ht="15" customHeight="1">
      <c r="B819" s="699"/>
    </row>
    <row r="820" spans="2:2" s="121" customFormat="1" ht="15" customHeight="1">
      <c r="B820" s="699"/>
    </row>
    <row r="821" spans="2:2" s="121" customFormat="1" ht="15" customHeight="1">
      <c r="B821" s="699"/>
    </row>
    <row r="822" spans="2:2" s="121" customFormat="1" ht="15" customHeight="1">
      <c r="B822" s="699"/>
    </row>
    <row r="823" spans="2:2" s="121" customFormat="1" ht="15" customHeight="1">
      <c r="B823" s="699"/>
    </row>
    <row r="824" spans="2:2" s="121" customFormat="1" ht="15" customHeight="1">
      <c r="B824" s="699"/>
    </row>
    <row r="825" spans="2:2" s="121" customFormat="1" ht="15" customHeight="1">
      <c r="B825" s="699"/>
    </row>
    <row r="826" spans="2:2" s="121" customFormat="1" ht="15" customHeight="1">
      <c r="B826" s="699"/>
    </row>
    <row r="827" spans="2:2" s="121" customFormat="1" ht="15" customHeight="1">
      <c r="B827" s="699"/>
    </row>
    <row r="828" spans="2:2" s="121" customFormat="1" ht="15" customHeight="1">
      <c r="B828" s="699"/>
    </row>
    <row r="829" spans="2:2" s="121" customFormat="1" ht="15" customHeight="1">
      <c r="B829" s="699"/>
    </row>
    <row r="830" spans="2:2" s="121" customFormat="1" ht="15" customHeight="1">
      <c r="B830" s="699"/>
    </row>
    <row r="831" spans="2:2" s="121" customFormat="1" ht="15" customHeight="1">
      <c r="B831" s="699"/>
    </row>
    <row r="832" spans="2:2" s="121" customFormat="1" ht="15" customHeight="1">
      <c r="B832" s="699"/>
    </row>
    <row r="833" spans="2:2" s="121" customFormat="1" ht="15" customHeight="1">
      <c r="B833" s="699"/>
    </row>
    <row r="834" spans="2:2" s="121" customFormat="1" ht="15" customHeight="1">
      <c r="B834" s="699"/>
    </row>
    <row r="835" spans="2:2" s="121" customFormat="1" ht="15" customHeight="1">
      <c r="B835" s="699"/>
    </row>
    <row r="836" spans="2:2" s="121" customFormat="1" ht="15" customHeight="1">
      <c r="B836" s="699"/>
    </row>
    <row r="837" spans="2:2" s="121" customFormat="1" ht="15" customHeight="1">
      <c r="B837" s="699"/>
    </row>
    <row r="838" spans="2:2" s="121" customFormat="1" ht="15" customHeight="1">
      <c r="B838" s="699"/>
    </row>
    <row r="839" spans="2:2" s="121" customFormat="1" ht="15" customHeight="1">
      <c r="B839" s="699"/>
    </row>
    <row r="840" spans="2:2" s="121" customFormat="1" ht="15" customHeight="1">
      <c r="B840" s="699"/>
    </row>
    <row r="841" spans="2:2" s="121" customFormat="1" ht="15" customHeight="1">
      <c r="B841" s="699"/>
    </row>
    <row r="842" spans="2:2" s="121" customFormat="1" ht="15" customHeight="1">
      <c r="B842" s="699"/>
    </row>
    <row r="843" spans="2:2" s="121" customFormat="1" ht="15" customHeight="1">
      <c r="B843" s="699"/>
    </row>
    <row r="844" spans="2:2" s="121" customFormat="1" ht="15" customHeight="1">
      <c r="B844" s="699"/>
    </row>
    <row r="845" spans="2:2" s="121" customFormat="1" ht="15" customHeight="1">
      <c r="B845" s="699"/>
    </row>
    <row r="846" spans="2:2" s="121" customFormat="1" ht="15" customHeight="1">
      <c r="B846" s="699"/>
    </row>
    <row r="847" spans="2:2" s="121" customFormat="1" ht="15" customHeight="1">
      <c r="B847" s="699"/>
    </row>
    <row r="848" spans="2:2" s="121" customFormat="1" ht="15" customHeight="1">
      <c r="B848" s="699"/>
    </row>
    <row r="849" spans="2:2" s="121" customFormat="1" ht="15" customHeight="1">
      <c r="B849" s="699"/>
    </row>
    <row r="850" spans="2:2" s="121" customFormat="1" ht="15" customHeight="1">
      <c r="B850" s="699"/>
    </row>
    <row r="851" spans="2:2" s="121" customFormat="1" ht="15" customHeight="1">
      <c r="B851" s="699"/>
    </row>
    <row r="852" spans="2:2" s="121" customFormat="1" ht="15" customHeight="1">
      <c r="B852" s="699"/>
    </row>
    <row r="853" spans="2:2" s="121" customFormat="1" ht="15" customHeight="1">
      <c r="B853" s="699"/>
    </row>
    <row r="854" spans="2:2" s="121" customFormat="1" ht="15" customHeight="1">
      <c r="B854" s="699"/>
    </row>
    <row r="855" spans="2:2" s="121" customFormat="1" ht="15" customHeight="1">
      <c r="B855" s="699"/>
    </row>
    <row r="856" spans="2:2" s="121" customFormat="1" ht="15" customHeight="1">
      <c r="B856" s="699"/>
    </row>
    <row r="857" spans="2:2" s="121" customFormat="1" ht="15" customHeight="1">
      <c r="B857" s="699"/>
    </row>
    <row r="858" spans="2:2" s="121" customFormat="1" ht="15" customHeight="1">
      <c r="B858" s="699"/>
    </row>
    <row r="859" spans="2:2" s="121" customFormat="1" ht="15" customHeight="1">
      <c r="B859" s="699"/>
    </row>
    <row r="860" spans="2:2" s="121" customFormat="1" ht="15" customHeight="1">
      <c r="B860" s="699"/>
    </row>
  </sheetData>
  <mergeCells count="1">
    <mergeCell ref="A1:D1"/>
  </mergeCells>
  <phoneticPr fontId="3"/>
  <pageMargins left="0.39370078740157483" right="0.23" top="0.78740157480314965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8D2D9-9AE6-490A-9B6A-608A50C8C1AF}">
  <dimension ref="A1:K805"/>
  <sheetViews>
    <sheetView zoomScaleNormal="100" workbookViewId="0">
      <selection sqref="A1:D1"/>
    </sheetView>
  </sheetViews>
  <sheetFormatPr defaultColWidth="8.6328125" defaultRowHeight="15" customHeight="1"/>
  <cols>
    <col min="1" max="1" width="23.6328125" style="700" customWidth="1"/>
    <col min="2" max="2" width="31.90625" style="700" customWidth="1"/>
    <col min="3" max="3" width="19.08984375" style="700" customWidth="1"/>
    <col min="4" max="4" width="22.6328125" style="700" customWidth="1"/>
    <col min="5" max="5" width="11.36328125" style="700" customWidth="1"/>
    <col min="6" max="13" width="7.453125" style="700" customWidth="1"/>
    <col min="14" max="14" width="7.6328125" style="700" customWidth="1"/>
    <col min="15" max="256" width="8.6328125" style="700"/>
    <col min="257" max="257" width="23.6328125" style="700" customWidth="1"/>
    <col min="258" max="258" width="31.90625" style="700" customWidth="1"/>
    <col min="259" max="259" width="19.08984375" style="700" customWidth="1"/>
    <col min="260" max="260" width="22.6328125" style="700" customWidth="1"/>
    <col min="261" max="261" width="11.36328125" style="700" customWidth="1"/>
    <col min="262" max="269" width="7.453125" style="700" customWidth="1"/>
    <col min="270" max="270" width="7.6328125" style="700" customWidth="1"/>
    <col min="271" max="512" width="8.6328125" style="700"/>
    <col min="513" max="513" width="23.6328125" style="700" customWidth="1"/>
    <col min="514" max="514" width="31.90625" style="700" customWidth="1"/>
    <col min="515" max="515" width="19.08984375" style="700" customWidth="1"/>
    <col min="516" max="516" width="22.6328125" style="700" customWidth="1"/>
    <col min="517" max="517" width="11.36328125" style="700" customWidth="1"/>
    <col min="518" max="525" width="7.453125" style="700" customWidth="1"/>
    <col min="526" max="526" width="7.6328125" style="700" customWidth="1"/>
    <col min="527" max="768" width="8.6328125" style="700"/>
    <col min="769" max="769" width="23.6328125" style="700" customWidth="1"/>
    <col min="770" max="770" width="31.90625" style="700" customWidth="1"/>
    <col min="771" max="771" width="19.08984375" style="700" customWidth="1"/>
    <col min="772" max="772" width="22.6328125" style="700" customWidth="1"/>
    <col min="773" max="773" width="11.36328125" style="700" customWidth="1"/>
    <col min="774" max="781" width="7.453125" style="700" customWidth="1"/>
    <col min="782" max="782" width="7.6328125" style="700" customWidth="1"/>
    <col min="783" max="1024" width="8.6328125" style="700"/>
    <col min="1025" max="1025" width="23.6328125" style="700" customWidth="1"/>
    <col min="1026" max="1026" width="31.90625" style="700" customWidth="1"/>
    <col min="1027" max="1027" width="19.08984375" style="700" customWidth="1"/>
    <col min="1028" max="1028" width="22.6328125" style="700" customWidth="1"/>
    <col min="1029" max="1029" width="11.36328125" style="700" customWidth="1"/>
    <col min="1030" max="1037" width="7.453125" style="700" customWidth="1"/>
    <col min="1038" max="1038" width="7.6328125" style="700" customWidth="1"/>
    <col min="1039" max="1280" width="8.6328125" style="700"/>
    <col min="1281" max="1281" width="23.6328125" style="700" customWidth="1"/>
    <col min="1282" max="1282" width="31.90625" style="700" customWidth="1"/>
    <col min="1283" max="1283" width="19.08984375" style="700" customWidth="1"/>
    <col min="1284" max="1284" width="22.6328125" style="700" customWidth="1"/>
    <col min="1285" max="1285" width="11.36328125" style="700" customWidth="1"/>
    <col min="1286" max="1293" width="7.453125" style="700" customWidth="1"/>
    <col min="1294" max="1294" width="7.6328125" style="700" customWidth="1"/>
    <col min="1295" max="1536" width="8.6328125" style="700"/>
    <col min="1537" max="1537" width="23.6328125" style="700" customWidth="1"/>
    <col min="1538" max="1538" width="31.90625" style="700" customWidth="1"/>
    <col min="1539" max="1539" width="19.08984375" style="700" customWidth="1"/>
    <col min="1540" max="1540" width="22.6328125" style="700" customWidth="1"/>
    <col min="1541" max="1541" width="11.36328125" style="700" customWidth="1"/>
    <col min="1542" max="1549" width="7.453125" style="700" customWidth="1"/>
    <col min="1550" max="1550" width="7.6328125" style="700" customWidth="1"/>
    <col min="1551" max="1792" width="8.6328125" style="700"/>
    <col min="1793" max="1793" width="23.6328125" style="700" customWidth="1"/>
    <col min="1794" max="1794" width="31.90625" style="700" customWidth="1"/>
    <col min="1795" max="1795" width="19.08984375" style="700" customWidth="1"/>
    <col min="1796" max="1796" width="22.6328125" style="700" customWidth="1"/>
    <col min="1797" max="1797" width="11.36328125" style="700" customWidth="1"/>
    <col min="1798" max="1805" width="7.453125" style="700" customWidth="1"/>
    <col min="1806" max="1806" width="7.6328125" style="700" customWidth="1"/>
    <col min="1807" max="2048" width="8.6328125" style="700"/>
    <col min="2049" max="2049" width="23.6328125" style="700" customWidth="1"/>
    <col min="2050" max="2050" width="31.90625" style="700" customWidth="1"/>
    <col min="2051" max="2051" width="19.08984375" style="700" customWidth="1"/>
    <col min="2052" max="2052" width="22.6328125" style="700" customWidth="1"/>
    <col min="2053" max="2053" width="11.36328125" style="700" customWidth="1"/>
    <col min="2054" max="2061" width="7.453125" style="700" customWidth="1"/>
    <col min="2062" max="2062" width="7.6328125" style="700" customWidth="1"/>
    <col min="2063" max="2304" width="8.6328125" style="700"/>
    <col min="2305" max="2305" width="23.6328125" style="700" customWidth="1"/>
    <col min="2306" max="2306" width="31.90625" style="700" customWidth="1"/>
    <col min="2307" max="2307" width="19.08984375" style="700" customWidth="1"/>
    <col min="2308" max="2308" width="22.6328125" style="700" customWidth="1"/>
    <col min="2309" max="2309" width="11.36328125" style="700" customWidth="1"/>
    <col min="2310" max="2317" width="7.453125" style="700" customWidth="1"/>
    <col min="2318" max="2318" width="7.6328125" style="700" customWidth="1"/>
    <col min="2319" max="2560" width="8.6328125" style="700"/>
    <col min="2561" max="2561" width="23.6328125" style="700" customWidth="1"/>
    <col min="2562" max="2562" width="31.90625" style="700" customWidth="1"/>
    <col min="2563" max="2563" width="19.08984375" style="700" customWidth="1"/>
    <col min="2564" max="2564" width="22.6328125" style="700" customWidth="1"/>
    <col min="2565" max="2565" width="11.36328125" style="700" customWidth="1"/>
    <col min="2566" max="2573" width="7.453125" style="700" customWidth="1"/>
    <col min="2574" max="2574" width="7.6328125" style="700" customWidth="1"/>
    <col min="2575" max="2816" width="8.6328125" style="700"/>
    <col min="2817" max="2817" width="23.6328125" style="700" customWidth="1"/>
    <col min="2818" max="2818" width="31.90625" style="700" customWidth="1"/>
    <col min="2819" max="2819" width="19.08984375" style="700" customWidth="1"/>
    <col min="2820" max="2820" width="22.6328125" style="700" customWidth="1"/>
    <col min="2821" max="2821" width="11.36328125" style="700" customWidth="1"/>
    <col min="2822" max="2829" width="7.453125" style="700" customWidth="1"/>
    <col min="2830" max="2830" width="7.6328125" style="700" customWidth="1"/>
    <col min="2831" max="3072" width="8.6328125" style="700"/>
    <col min="3073" max="3073" width="23.6328125" style="700" customWidth="1"/>
    <col min="3074" max="3074" width="31.90625" style="700" customWidth="1"/>
    <col min="3075" max="3075" width="19.08984375" style="700" customWidth="1"/>
    <col min="3076" max="3076" width="22.6328125" style="700" customWidth="1"/>
    <col min="3077" max="3077" width="11.36328125" style="700" customWidth="1"/>
    <col min="3078" max="3085" width="7.453125" style="700" customWidth="1"/>
    <col min="3086" max="3086" width="7.6328125" style="700" customWidth="1"/>
    <col min="3087" max="3328" width="8.6328125" style="700"/>
    <col min="3329" max="3329" width="23.6328125" style="700" customWidth="1"/>
    <col min="3330" max="3330" width="31.90625" style="700" customWidth="1"/>
    <col min="3331" max="3331" width="19.08984375" style="700" customWidth="1"/>
    <col min="3332" max="3332" width="22.6328125" style="700" customWidth="1"/>
    <col min="3333" max="3333" width="11.36328125" style="700" customWidth="1"/>
    <col min="3334" max="3341" width="7.453125" style="700" customWidth="1"/>
    <col min="3342" max="3342" width="7.6328125" style="700" customWidth="1"/>
    <col min="3343" max="3584" width="8.6328125" style="700"/>
    <col min="3585" max="3585" width="23.6328125" style="700" customWidth="1"/>
    <col min="3586" max="3586" width="31.90625" style="700" customWidth="1"/>
    <col min="3587" max="3587" width="19.08984375" style="700" customWidth="1"/>
    <col min="3588" max="3588" width="22.6328125" style="700" customWidth="1"/>
    <col min="3589" max="3589" width="11.36328125" style="700" customWidth="1"/>
    <col min="3590" max="3597" width="7.453125" style="700" customWidth="1"/>
    <col min="3598" max="3598" width="7.6328125" style="700" customWidth="1"/>
    <col min="3599" max="3840" width="8.6328125" style="700"/>
    <col min="3841" max="3841" width="23.6328125" style="700" customWidth="1"/>
    <col min="3842" max="3842" width="31.90625" style="700" customWidth="1"/>
    <col min="3843" max="3843" width="19.08984375" style="700" customWidth="1"/>
    <col min="3844" max="3844" width="22.6328125" style="700" customWidth="1"/>
    <col min="3845" max="3845" width="11.36328125" style="700" customWidth="1"/>
    <col min="3846" max="3853" width="7.453125" style="700" customWidth="1"/>
    <col min="3854" max="3854" width="7.6328125" style="700" customWidth="1"/>
    <col min="3855" max="4096" width="8.6328125" style="700"/>
    <col min="4097" max="4097" width="23.6328125" style="700" customWidth="1"/>
    <col min="4098" max="4098" width="31.90625" style="700" customWidth="1"/>
    <col min="4099" max="4099" width="19.08984375" style="700" customWidth="1"/>
    <col min="4100" max="4100" width="22.6328125" style="700" customWidth="1"/>
    <col min="4101" max="4101" width="11.36328125" style="700" customWidth="1"/>
    <col min="4102" max="4109" width="7.453125" style="700" customWidth="1"/>
    <col min="4110" max="4110" width="7.6328125" style="700" customWidth="1"/>
    <col min="4111" max="4352" width="8.6328125" style="700"/>
    <col min="4353" max="4353" width="23.6328125" style="700" customWidth="1"/>
    <col min="4354" max="4354" width="31.90625" style="700" customWidth="1"/>
    <col min="4355" max="4355" width="19.08984375" style="700" customWidth="1"/>
    <col min="4356" max="4356" width="22.6328125" style="700" customWidth="1"/>
    <col min="4357" max="4357" width="11.36328125" style="700" customWidth="1"/>
    <col min="4358" max="4365" width="7.453125" style="700" customWidth="1"/>
    <col min="4366" max="4366" width="7.6328125" style="700" customWidth="1"/>
    <col min="4367" max="4608" width="8.6328125" style="700"/>
    <col min="4609" max="4609" width="23.6328125" style="700" customWidth="1"/>
    <col min="4610" max="4610" width="31.90625" style="700" customWidth="1"/>
    <col min="4611" max="4611" width="19.08984375" style="700" customWidth="1"/>
    <col min="4612" max="4612" width="22.6328125" style="700" customWidth="1"/>
    <col min="4613" max="4613" width="11.36328125" style="700" customWidth="1"/>
    <col min="4614" max="4621" width="7.453125" style="700" customWidth="1"/>
    <col min="4622" max="4622" width="7.6328125" style="700" customWidth="1"/>
    <col min="4623" max="4864" width="8.6328125" style="700"/>
    <col min="4865" max="4865" width="23.6328125" style="700" customWidth="1"/>
    <col min="4866" max="4866" width="31.90625" style="700" customWidth="1"/>
    <col min="4867" max="4867" width="19.08984375" style="700" customWidth="1"/>
    <col min="4868" max="4868" width="22.6328125" style="700" customWidth="1"/>
    <col min="4869" max="4869" width="11.36328125" style="700" customWidth="1"/>
    <col min="4870" max="4877" width="7.453125" style="700" customWidth="1"/>
    <col min="4878" max="4878" width="7.6328125" style="700" customWidth="1"/>
    <col min="4879" max="5120" width="8.6328125" style="700"/>
    <col min="5121" max="5121" width="23.6328125" style="700" customWidth="1"/>
    <col min="5122" max="5122" width="31.90625" style="700" customWidth="1"/>
    <col min="5123" max="5123" width="19.08984375" style="700" customWidth="1"/>
    <col min="5124" max="5124" width="22.6328125" style="700" customWidth="1"/>
    <col min="5125" max="5125" width="11.36328125" style="700" customWidth="1"/>
    <col min="5126" max="5133" width="7.453125" style="700" customWidth="1"/>
    <col min="5134" max="5134" width="7.6328125" style="700" customWidth="1"/>
    <col min="5135" max="5376" width="8.6328125" style="700"/>
    <col min="5377" max="5377" width="23.6328125" style="700" customWidth="1"/>
    <col min="5378" max="5378" width="31.90625" style="700" customWidth="1"/>
    <col min="5379" max="5379" width="19.08984375" style="700" customWidth="1"/>
    <col min="5380" max="5380" width="22.6328125" style="700" customWidth="1"/>
    <col min="5381" max="5381" width="11.36328125" style="700" customWidth="1"/>
    <col min="5382" max="5389" width="7.453125" style="700" customWidth="1"/>
    <col min="5390" max="5390" width="7.6328125" style="700" customWidth="1"/>
    <col min="5391" max="5632" width="8.6328125" style="700"/>
    <col min="5633" max="5633" width="23.6328125" style="700" customWidth="1"/>
    <col min="5634" max="5634" width="31.90625" style="700" customWidth="1"/>
    <col min="5635" max="5635" width="19.08984375" style="700" customWidth="1"/>
    <col min="5636" max="5636" width="22.6328125" style="700" customWidth="1"/>
    <col min="5637" max="5637" width="11.36328125" style="700" customWidth="1"/>
    <col min="5638" max="5645" width="7.453125" style="700" customWidth="1"/>
    <col min="5646" max="5646" width="7.6328125" style="700" customWidth="1"/>
    <col min="5647" max="5888" width="8.6328125" style="700"/>
    <col min="5889" max="5889" width="23.6328125" style="700" customWidth="1"/>
    <col min="5890" max="5890" width="31.90625" style="700" customWidth="1"/>
    <col min="5891" max="5891" width="19.08984375" style="700" customWidth="1"/>
    <col min="5892" max="5892" width="22.6328125" style="700" customWidth="1"/>
    <col min="5893" max="5893" width="11.36328125" style="700" customWidth="1"/>
    <col min="5894" max="5901" width="7.453125" style="700" customWidth="1"/>
    <col min="5902" max="5902" width="7.6328125" style="700" customWidth="1"/>
    <col min="5903" max="6144" width="8.6328125" style="700"/>
    <col min="6145" max="6145" width="23.6328125" style="700" customWidth="1"/>
    <col min="6146" max="6146" width="31.90625" style="700" customWidth="1"/>
    <col min="6147" max="6147" width="19.08984375" style="700" customWidth="1"/>
    <col min="6148" max="6148" width="22.6328125" style="700" customWidth="1"/>
    <col min="6149" max="6149" width="11.36328125" style="700" customWidth="1"/>
    <col min="6150" max="6157" width="7.453125" style="700" customWidth="1"/>
    <col min="6158" max="6158" width="7.6328125" style="700" customWidth="1"/>
    <col min="6159" max="6400" width="8.6328125" style="700"/>
    <col min="6401" max="6401" width="23.6328125" style="700" customWidth="1"/>
    <col min="6402" max="6402" width="31.90625" style="700" customWidth="1"/>
    <col min="6403" max="6403" width="19.08984375" style="700" customWidth="1"/>
    <col min="6404" max="6404" width="22.6328125" style="700" customWidth="1"/>
    <col min="6405" max="6405" width="11.36328125" style="700" customWidth="1"/>
    <col min="6406" max="6413" width="7.453125" style="700" customWidth="1"/>
    <col min="6414" max="6414" width="7.6328125" style="700" customWidth="1"/>
    <col min="6415" max="6656" width="8.6328125" style="700"/>
    <col min="6657" max="6657" width="23.6328125" style="700" customWidth="1"/>
    <col min="6658" max="6658" width="31.90625" style="700" customWidth="1"/>
    <col min="6659" max="6659" width="19.08984375" style="700" customWidth="1"/>
    <col min="6660" max="6660" width="22.6328125" style="700" customWidth="1"/>
    <col min="6661" max="6661" width="11.36328125" style="700" customWidth="1"/>
    <col min="6662" max="6669" width="7.453125" style="700" customWidth="1"/>
    <col min="6670" max="6670" width="7.6328125" style="700" customWidth="1"/>
    <col min="6671" max="6912" width="8.6328125" style="700"/>
    <col min="6913" max="6913" width="23.6328125" style="700" customWidth="1"/>
    <col min="6914" max="6914" width="31.90625" style="700" customWidth="1"/>
    <col min="6915" max="6915" width="19.08984375" style="700" customWidth="1"/>
    <col min="6916" max="6916" width="22.6328125" style="700" customWidth="1"/>
    <col min="6917" max="6917" width="11.36328125" style="700" customWidth="1"/>
    <col min="6918" max="6925" width="7.453125" style="700" customWidth="1"/>
    <col min="6926" max="6926" width="7.6328125" style="700" customWidth="1"/>
    <col min="6927" max="7168" width="8.6328125" style="700"/>
    <col min="7169" max="7169" width="23.6328125" style="700" customWidth="1"/>
    <col min="7170" max="7170" width="31.90625" style="700" customWidth="1"/>
    <col min="7171" max="7171" width="19.08984375" style="700" customWidth="1"/>
    <col min="7172" max="7172" width="22.6328125" style="700" customWidth="1"/>
    <col min="7173" max="7173" width="11.36328125" style="700" customWidth="1"/>
    <col min="7174" max="7181" width="7.453125" style="700" customWidth="1"/>
    <col min="7182" max="7182" width="7.6328125" style="700" customWidth="1"/>
    <col min="7183" max="7424" width="8.6328125" style="700"/>
    <col min="7425" max="7425" width="23.6328125" style="700" customWidth="1"/>
    <col min="7426" max="7426" width="31.90625" style="700" customWidth="1"/>
    <col min="7427" max="7427" width="19.08984375" style="700" customWidth="1"/>
    <col min="7428" max="7428" width="22.6328125" style="700" customWidth="1"/>
    <col min="7429" max="7429" width="11.36328125" style="700" customWidth="1"/>
    <col min="7430" max="7437" width="7.453125" style="700" customWidth="1"/>
    <col min="7438" max="7438" width="7.6328125" style="700" customWidth="1"/>
    <col min="7439" max="7680" width="8.6328125" style="700"/>
    <col min="7681" max="7681" width="23.6328125" style="700" customWidth="1"/>
    <col min="7682" max="7682" width="31.90625" style="700" customWidth="1"/>
    <col min="7683" max="7683" width="19.08984375" style="700" customWidth="1"/>
    <col min="7684" max="7684" width="22.6328125" style="700" customWidth="1"/>
    <col min="7685" max="7685" width="11.36328125" style="700" customWidth="1"/>
    <col min="7686" max="7693" width="7.453125" style="700" customWidth="1"/>
    <col min="7694" max="7694" width="7.6328125" style="700" customWidth="1"/>
    <col min="7695" max="7936" width="8.6328125" style="700"/>
    <col min="7937" max="7937" width="23.6328125" style="700" customWidth="1"/>
    <col min="7938" max="7938" width="31.90625" style="700" customWidth="1"/>
    <col min="7939" max="7939" width="19.08984375" style="700" customWidth="1"/>
    <col min="7940" max="7940" width="22.6328125" style="700" customWidth="1"/>
    <col min="7941" max="7941" width="11.36328125" style="700" customWidth="1"/>
    <col min="7942" max="7949" width="7.453125" style="700" customWidth="1"/>
    <col min="7950" max="7950" width="7.6328125" style="700" customWidth="1"/>
    <col min="7951" max="8192" width="8.6328125" style="700"/>
    <col min="8193" max="8193" width="23.6328125" style="700" customWidth="1"/>
    <col min="8194" max="8194" width="31.90625" style="700" customWidth="1"/>
    <col min="8195" max="8195" width="19.08984375" style="700" customWidth="1"/>
    <col min="8196" max="8196" width="22.6328125" style="700" customWidth="1"/>
    <col min="8197" max="8197" width="11.36328125" style="700" customWidth="1"/>
    <col min="8198" max="8205" width="7.453125" style="700" customWidth="1"/>
    <col min="8206" max="8206" width="7.6328125" style="700" customWidth="1"/>
    <col min="8207" max="8448" width="8.6328125" style="700"/>
    <col min="8449" max="8449" width="23.6328125" style="700" customWidth="1"/>
    <col min="8450" max="8450" width="31.90625" style="700" customWidth="1"/>
    <col min="8451" max="8451" width="19.08984375" style="700" customWidth="1"/>
    <col min="8452" max="8452" width="22.6328125" style="700" customWidth="1"/>
    <col min="8453" max="8453" width="11.36328125" style="700" customWidth="1"/>
    <col min="8454" max="8461" width="7.453125" style="700" customWidth="1"/>
    <col min="8462" max="8462" width="7.6328125" style="700" customWidth="1"/>
    <col min="8463" max="8704" width="8.6328125" style="700"/>
    <col min="8705" max="8705" width="23.6328125" style="700" customWidth="1"/>
    <col min="8706" max="8706" width="31.90625" style="700" customWidth="1"/>
    <col min="8707" max="8707" width="19.08984375" style="700" customWidth="1"/>
    <col min="8708" max="8708" width="22.6328125" style="700" customWidth="1"/>
    <col min="8709" max="8709" width="11.36328125" style="700" customWidth="1"/>
    <col min="8710" max="8717" width="7.453125" style="700" customWidth="1"/>
    <col min="8718" max="8718" width="7.6328125" style="700" customWidth="1"/>
    <col min="8719" max="8960" width="8.6328125" style="700"/>
    <col min="8961" max="8961" width="23.6328125" style="700" customWidth="1"/>
    <col min="8962" max="8962" width="31.90625" style="700" customWidth="1"/>
    <col min="8963" max="8963" width="19.08984375" style="700" customWidth="1"/>
    <col min="8964" max="8964" width="22.6328125" style="700" customWidth="1"/>
    <col min="8965" max="8965" width="11.36328125" style="700" customWidth="1"/>
    <col min="8966" max="8973" width="7.453125" style="700" customWidth="1"/>
    <col min="8974" max="8974" width="7.6328125" style="700" customWidth="1"/>
    <col min="8975" max="9216" width="8.6328125" style="700"/>
    <col min="9217" max="9217" width="23.6328125" style="700" customWidth="1"/>
    <col min="9218" max="9218" width="31.90625" style="700" customWidth="1"/>
    <col min="9219" max="9219" width="19.08984375" style="700" customWidth="1"/>
    <col min="9220" max="9220" width="22.6328125" style="700" customWidth="1"/>
    <col min="9221" max="9221" width="11.36328125" style="700" customWidth="1"/>
    <col min="9222" max="9229" width="7.453125" style="700" customWidth="1"/>
    <col min="9230" max="9230" width="7.6328125" style="700" customWidth="1"/>
    <col min="9231" max="9472" width="8.6328125" style="700"/>
    <col min="9473" max="9473" width="23.6328125" style="700" customWidth="1"/>
    <col min="9474" max="9474" width="31.90625" style="700" customWidth="1"/>
    <col min="9475" max="9475" width="19.08984375" style="700" customWidth="1"/>
    <col min="9476" max="9476" width="22.6328125" style="700" customWidth="1"/>
    <col min="9477" max="9477" width="11.36328125" style="700" customWidth="1"/>
    <col min="9478" max="9485" width="7.453125" style="700" customWidth="1"/>
    <col min="9486" max="9486" width="7.6328125" style="700" customWidth="1"/>
    <col min="9487" max="9728" width="8.6328125" style="700"/>
    <col min="9729" max="9729" width="23.6328125" style="700" customWidth="1"/>
    <col min="9730" max="9730" width="31.90625" style="700" customWidth="1"/>
    <col min="9731" max="9731" width="19.08984375" style="700" customWidth="1"/>
    <col min="9732" max="9732" width="22.6328125" style="700" customWidth="1"/>
    <col min="9733" max="9733" width="11.36328125" style="700" customWidth="1"/>
    <col min="9734" max="9741" width="7.453125" style="700" customWidth="1"/>
    <col min="9742" max="9742" width="7.6328125" style="700" customWidth="1"/>
    <col min="9743" max="9984" width="8.6328125" style="700"/>
    <col min="9985" max="9985" width="23.6328125" style="700" customWidth="1"/>
    <col min="9986" max="9986" width="31.90625" style="700" customWidth="1"/>
    <col min="9987" max="9987" width="19.08984375" style="700" customWidth="1"/>
    <col min="9988" max="9988" width="22.6328125" style="700" customWidth="1"/>
    <col min="9989" max="9989" width="11.36328125" style="700" customWidth="1"/>
    <col min="9990" max="9997" width="7.453125" style="700" customWidth="1"/>
    <col min="9998" max="9998" width="7.6328125" style="700" customWidth="1"/>
    <col min="9999" max="10240" width="8.6328125" style="700"/>
    <col min="10241" max="10241" width="23.6328125" style="700" customWidth="1"/>
    <col min="10242" max="10242" width="31.90625" style="700" customWidth="1"/>
    <col min="10243" max="10243" width="19.08984375" style="700" customWidth="1"/>
    <col min="10244" max="10244" width="22.6328125" style="700" customWidth="1"/>
    <col min="10245" max="10245" width="11.36328125" style="700" customWidth="1"/>
    <col min="10246" max="10253" width="7.453125" style="700" customWidth="1"/>
    <col min="10254" max="10254" width="7.6328125" style="700" customWidth="1"/>
    <col min="10255" max="10496" width="8.6328125" style="700"/>
    <col min="10497" max="10497" width="23.6328125" style="700" customWidth="1"/>
    <col min="10498" max="10498" width="31.90625" style="700" customWidth="1"/>
    <col min="10499" max="10499" width="19.08984375" style="700" customWidth="1"/>
    <col min="10500" max="10500" width="22.6328125" style="700" customWidth="1"/>
    <col min="10501" max="10501" width="11.36328125" style="700" customWidth="1"/>
    <col min="10502" max="10509" width="7.453125" style="700" customWidth="1"/>
    <col min="10510" max="10510" width="7.6328125" style="700" customWidth="1"/>
    <col min="10511" max="10752" width="8.6328125" style="700"/>
    <col min="10753" max="10753" width="23.6328125" style="700" customWidth="1"/>
    <col min="10754" max="10754" width="31.90625" style="700" customWidth="1"/>
    <col min="10755" max="10755" width="19.08984375" style="700" customWidth="1"/>
    <col min="10756" max="10756" width="22.6328125" style="700" customWidth="1"/>
    <col min="10757" max="10757" width="11.36328125" style="700" customWidth="1"/>
    <col min="10758" max="10765" width="7.453125" style="700" customWidth="1"/>
    <col min="10766" max="10766" width="7.6328125" style="700" customWidth="1"/>
    <col min="10767" max="11008" width="8.6328125" style="700"/>
    <col min="11009" max="11009" width="23.6328125" style="700" customWidth="1"/>
    <col min="11010" max="11010" width="31.90625" style="700" customWidth="1"/>
    <col min="11011" max="11011" width="19.08984375" style="700" customWidth="1"/>
    <col min="11012" max="11012" width="22.6328125" style="700" customWidth="1"/>
    <col min="11013" max="11013" width="11.36328125" style="700" customWidth="1"/>
    <col min="11014" max="11021" width="7.453125" style="700" customWidth="1"/>
    <col min="11022" max="11022" width="7.6328125" style="700" customWidth="1"/>
    <col min="11023" max="11264" width="8.6328125" style="700"/>
    <col min="11265" max="11265" width="23.6328125" style="700" customWidth="1"/>
    <col min="11266" max="11266" width="31.90625" style="700" customWidth="1"/>
    <col min="11267" max="11267" width="19.08984375" style="700" customWidth="1"/>
    <col min="11268" max="11268" width="22.6328125" style="700" customWidth="1"/>
    <col min="11269" max="11269" width="11.36328125" style="700" customWidth="1"/>
    <col min="11270" max="11277" width="7.453125" style="700" customWidth="1"/>
    <col min="11278" max="11278" width="7.6328125" style="700" customWidth="1"/>
    <col min="11279" max="11520" width="8.6328125" style="700"/>
    <col min="11521" max="11521" width="23.6328125" style="700" customWidth="1"/>
    <col min="11522" max="11522" width="31.90625" style="700" customWidth="1"/>
    <col min="11523" max="11523" width="19.08984375" style="700" customWidth="1"/>
    <col min="11524" max="11524" width="22.6328125" style="700" customWidth="1"/>
    <col min="11525" max="11525" width="11.36328125" style="700" customWidth="1"/>
    <col min="11526" max="11533" width="7.453125" style="700" customWidth="1"/>
    <col min="11534" max="11534" width="7.6328125" style="700" customWidth="1"/>
    <col min="11535" max="11776" width="8.6328125" style="700"/>
    <col min="11777" max="11777" width="23.6328125" style="700" customWidth="1"/>
    <col min="11778" max="11778" width="31.90625" style="700" customWidth="1"/>
    <col min="11779" max="11779" width="19.08984375" style="700" customWidth="1"/>
    <col min="11780" max="11780" width="22.6328125" style="700" customWidth="1"/>
    <col min="11781" max="11781" width="11.36328125" style="700" customWidth="1"/>
    <col min="11782" max="11789" width="7.453125" style="700" customWidth="1"/>
    <col min="11790" max="11790" width="7.6328125" style="700" customWidth="1"/>
    <col min="11791" max="12032" width="8.6328125" style="700"/>
    <col min="12033" max="12033" width="23.6328125" style="700" customWidth="1"/>
    <col min="12034" max="12034" width="31.90625" style="700" customWidth="1"/>
    <col min="12035" max="12035" width="19.08984375" style="700" customWidth="1"/>
    <col min="12036" max="12036" width="22.6328125" style="700" customWidth="1"/>
    <col min="12037" max="12037" width="11.36328125" style="700" customWidth="1"/>
    <col min="12038" max="12045" width="7.453125" style="700" customWidth="1"/>
    <col min="12046" max="12046" width="7.6328125" style="700" customWidth="1"/>
    <col min="12047" max="12288" width="8.6328125" style="700"/>
    <col min="12289" max="12289" width="23.6328125" style="700" customWidth="1"/>
    <col min="12290" max="12290" width="31.90625" style="700" customWidth="1"/>
    <col min="12291" max="12291" width="19.08984375" style="700" customWidth="1"/>
    <col min="12292" max="12292" width="22.6328125" style="700" customWidth="1"/>
    <col min="12293" max="12293" width="11.36328125" style="700" customWidth="1"/>
    <col min="12294" max="12301" width="7.453125" style="700" customWidth="1"/>
    <col min="12302" max="12302" width="7.6328125" style="700" customWidth="1"/>
    <col min="12303" max="12544" width="8.6328125" style="700"/>
    <col min="12545" max="12545" width="23.6328125" style="700" customWidth="1"/>
    <col min="12546" max="12546" width="31.90625" style="700" customWidth="1"/>
    <col min="12547" max="12547" width="19.08984375" style="700" customWidth="1"/>
    <col min="12548" max="12548" width="22.6328125" style="700" customWidth="1"/>
    <col min="12549" max="12549" width="11.36328125" style="700" customWidth="1"/>
    <col min="12550" max="12557" width="7.453125" style="700" customWidth="1"/>
    <col min="12558" max="12558" width="7.6328125" style="700" customWidth="1"/>
    <col min="12559" max="12800" width="8.6328125" style="700"/>
    <col min="12801" max="12801" width="23.6328125" style="700" customWidth="1"/>
    <col min="12802" max="12802" width="31.90625" style="700" customWidth="1"/>
    <col min="12803" max="12803" width="19.08984375" style="700" customWidth="1"/>
    <col min="12804" max="12804" width="22.6328125" style="700" customWidth="1"/>
    <col min="12805" max="12805" width="11.36328125" style="700" customWidth="1"/>
    <col min="12806" max="12813" width="7.453125" style="700" customWidth="1"/>
    <col min="12814" max="12814" width="7.6328125" style="700" customWidth="1"/>
    <col min="12815" max="13056" width="8.6328125" style="700"/>
    <col min="13057" max="13057" width="23.6328125" style="700" customWidth="1"/>
    <col min="13058" max="13058" width="31.90625" style="700" customWidth="1"/>
    <col min="13059" max="13059" width="19.08984375" style="700" customWidth="1"/>
    <col min="13060" max="13060" width="22.6328125" style="700" customWidth="1"/>
    <col min="13061" max="13061" width="11.36328125" style="700" customWidth="1"/>
    <col min="13062" max="13069" width="7.453125" style="700" customWidth="1"/>
    <col min="13070" max="13070" width="7.6328125" style="700" customWidth="1"/>
    <col min="13071" max="13312" width="8.6328125" style="700"/>
    <col min="13313" max="13313" width="23.6328125" style="700" customWidth="1"/>
    <col min="13314" max="13314" width="31.90625" style="700" customWidth="1"/>
    <col min="13315" max="13315" width="19.08984375" style="700" customWidth="1"/>
    <col min="13316" max="13316" width="22.6328125" style="700" customWidth="1"/>
    <col min="13317" max="13317" width="11.36328125" style="700" customWidth="1"/>
    <col min="13318" max="13325" width="7.453125" style="700" customWidth="1"/>
    <col min="13326" max="13326" width="7.6328125" style="700" customWidth="1"/>
    <col min="13327" max="13568" width="8.6328125" style="700"/>
    <col min="13569" max="13569" width="23.6328125" style="700" customWidth="1"/>
    <col min="13570" max="13570" width="31.90625" style="700" customWidth="1"/>
    <col min="13571" max="13571" width="19.08984375" style="700" customWidth="1"/>
    <col min="13572" max="13572" width="22.6328125" style="700" customWidth="1"/>
    <col min="13573" max="13573" width="11.36328125" style="700" customWidth="1"/>
    <col min="13574" max="13581" width="7.453125" style="700" customWidth="1"/>
    <col min="13582" max="13582" width="7.6328125" style="700" customWidth="1"/>
    <col min="13583" max="13824" width="8.6328125" style="700"/>
    <col min="13825" max="13825" width="23.6328125" style="700" customWidth="1"/>
    <col min="13826" max="13826" width="31.90625" style="700" customWidth="1"/>
    <col min="13827" max="13827" width="19.08984375" style="700" customWidth="1"/>
    <col min="13828" max="13828" width="22.6328125" style="700" customWidth="1"/>
    <col min="13829" max="13829" width="11.36328125" style="700" customWidth="1"/>
    <col min="13830" max="13837" width="7.453125" style="700" customWidth="1"/>
    <col min="13838" max="13838" width="7.6328125" style="700" customWidth="1"/>
    <col min="13839" max="14080" width="8.6328125" style="700"/>
    <col min="14081" max="14081" width="23.6328125" style="700" customWidth="1"/>
    <col min="14082" max="14082" width="31.90625" style="700" customWidth="1"/>
    <col min="14083" max="14083" width="19.08984375" style="700" customWidth="1"/>
    <col min="14084" max="14084" width="22.6328125" style="700" customWidth="1"/>
    <col min="14085" max="14085" width="11.36328125" style="700" customWidth="1"/>
    <col min="14086" max="14093" width="7.453125" style="700" customWidth="1"/>
    <col min="14094" max="14094" width="7.6328125" style="700" customWidth="1"/>
    <col min="14095" max="14336" width="8.6328125" style="700"/>
    <col min="14337" max="14337" width="23.6328125" style="700" customWidth="1"/>
    <col min="14338" max="14338" width="31.90625" style="700" customWidth="1"/>
    <col min="14339" max="14339" width="19.08984375" style="700" customWidth="1"/>
    <col min="14340" max="14340" width="22.6328125" style="700" customWidth="1"/>
    <col min="14341" max="14341" width="11.36328125" style="700" customWidth="1"/>
    <col min="14342" max="14349" width="7.453125" style="700" customWidth="1"/>
    <col min="14350" max="14350" width="7.6328125" style="700" customWidth="1"/>
    <col min="14351" max="14592" width="8.6328125" style="700"/>
    <col min="14593" max="14593" width="23.6328125" style="700" customWidth="1"/>
    <col min="14594" max="14594" width="31.90625" style="700" customWidth="1"/>
    <col min="14595" max="14595" width="19.08984375" style="700" customWidth="1"/>
    <col min="14596" max="14596" width="22.6328125" style="700" customWidth="1"/>
    <col min="14597" max="14597" width="11.36328125" style="700" customWidth="1"/>
    <col min="14598" max="14605" width="7.453125" style="700" customWidth="1"/>
    <col min="14606" max="14606" width="7.6328125" style="700" customWidth="1"/>
    <col min="14607" max="14848" width="8.6328125" style="700"/>
    <col min="14849" max="14849" width="23.6328125" style="700" customWidth="1"/>
    <col min="14850" max="14850" width="31.90625" style="700" customWidth="1"/>
    <col min="14851" max="14851" width="19.08984375" style="700" customWidth="1"/>
    <col min="14852" max="14852" width="22.6328125" style="700" customWidth="1"/>
    <col min="14853" max="14853" width="11.36328125" style="700" customWidth="1"/>
    <col min="14854" max="14861" width="7.453125" style="700" customWidth="1"/>
    <col min="14862" max="14862" width="7.6328125" style="700" customWidth="1"/>
    <col min="14863" max="15104" width="8.6328125" style="700"/>
    <col min="15105" max="15105" width="23.6328125" style="700" customWidth="1"/>
    <col min="15106" max="15106" width="31.90625" style="700" customWidth="1"/>
    <col min="15107" max="15107" width="19.08984375" style="700" customWidth="1"/>
    <col min="15108" max="15108" width="22.6328125" style="700" customWidth="1"/>
    <col min="15109" max="15109" width="11.36328125" style="700" customWidth="1"/>
    <col min="15110" max="15117" width="7.453125" style="700" customWidth="1"/>
    <col min="15118" max="15118" width="7.6328125" style="700" customWidth="1"/>
    <col min="15119" max="15360" width="8.6328125" style="700"/>
    <col min="15361" max="15361" width="23.6328125" style="700" customWidth="1"/>
    <col min="15362" max="15362" width="31.90625" style="700" customWidth="1"/>
    <col min="15363" max="15363" width="19.08984375" style="700" customWidth="1"/>
    <col min="15364" max="15364" width="22.6328125" style="700" customWidth="1"/>
    <col min="15365" max="15365" width="11.36328125" style="700" customWidth="1"/>
    <col min="15366" max="15373" width="7.453125" style="700" customWidth="1"/>
    <col min="15374" max="15374" width="7.6328125" style="700" customWidth="1"/>
    <col min="15375" max="15616" width="8.6328125" style="700"/>
    <col min="15617" max="15617" width="23.6328125" style="700" customWidth="1"/>
    <col min="15618" max="15618" width="31.90625" style="700" customWidth="1"/>
    <col min="15619" max="15619" width="19.08984375" style="700" customWidth="1"/>
    <col min="15620" max="15620" width="22.6328125" style="700" customWidth="1"/>
    <col min="15621" max="15621" width="11.36328125" style="700" customWidth="1"/>
    <col min="15622" max="15629" width="7.453125" style="700" customWidth="1"/>
    <col min="15630" max="15630" width="7.6328125" style="700" customWidth="1"/>
    <col min="15631" max="15872" width="8.6328125" style="700"/>
    <col min="15873" max="15873" width="23.6328125" style="700" customWidth="1"/>
    <col min="15874" max="15874" width="31.90625" style="700" customWidth="1"/>
    <col min="15875" max="15875" width="19.08984375" style="700" customWidth="1"/>
    <col min="15876" max="15876" width="22.6328125" style="700" customWidth="1"/>
    <col min="15877" max="15877" width="11.36328125" style="700" customWidth="1"/>
    <col min="15878" max="15885" width="7.453125" style="700" customWidth="1"/>
    <col min="15886" max="15886" width="7.6328125" style="700" customWidth="1"/>
    <col min="15887" max="16128" width="8.6328125" style="700"/>
    <col min="16129" max="16129" width="23.6328125" style="700" customWidth="1"/>
    <col min="16130" max="16130" width="31.90625" style="700" customWidth="1"/>
    <col min="16131" max="16131" width="19.08984375" style="700" customWidth="1"/>
    <col min="16132" max="16132" width="22.6328125" style="700" customWidth="1"/>
    <col min="16133" max="16133" width="11.36328125" style="700" customWidth="1"/>
    <col min="16134" max="16141" width="7.453125" style="700" customWidth="1"/>
    <col min="16142" max="16142" width="7.6328125" style="700" customWidth="1"/>
    <col min="16143" max="16384" width="8.6328125" style="700"/>
  </cols>
  <sheetData>
    <row r="1" spans="1:11" s="121" customFormat="1" ht="24" customHeight="1">
      <c r="A1" s="722" t="s">
        <v>783</v>
      </c>
      <c r="B1" s="722"/>
      <c r="C1" s="722"/>
      <c r="D1" s="722"/>
      <c r="E1" s="656"/>
      <c r="F1" s="656"/>
      <c r="G1" s="702"/>
      <c r="H1" s="702"/>
      <c r="I1" s="703"/>
      <c r="J1" s="703"/>
      <c r="K1" s="704"/>
    </row>
    <row r="2" spans="1:11" s="121" customFormat="1" ht="15" customHeight="1">
      <c r="A2" s="657"/>
      <c r="B2" s="705"/>
      <c r="C2" s="705"/>
      <c r="D2" s="705"/>
      <c r="E2" s="705"/>
      <c r="F2" s="706"/>
      <c r="G2" s="707"/>
      <c r="H2" s="707"/>
      <c r="I2" s="703"/>
      <c r="J2" s="703"/>
      <c r="K2" s="704"/>
    </row>
    <row r="3" spans="1:11" s="121" customFormat="1" ht="15" customHeight="1">
      <c r="A3" s="60"/>
      <c r="B3" s="94"/>
      <c r="C3" s="94"/>
      <c r="D3" s="708" t="s">
        <v>784</v>
      </c>
      <c r="E3" s="94"/>
      <c r="F3" s="657"/>
      <c r="G3" s="707"/>
      <c r="H3" s="707"/>
      <c r="I3" s="703"/>
      <c r="J3" s="703"/>
      <c r="K3" s="704"/>
    </row>
    <row r="4" spans="1:11" s="121" customFormat="1" ht="15" customHeight="1">
      <c r="A4" s="411" t="s">
        <v>785</v>
      </c>
      <c r="B4" s="411" t="s">
        <v>786</v>
      </c>
      <c r="C4" s="412" t="s">
        <v>787</v>
      </c>
      <c r="D4" s="709" t="s">
        <v>788</v>
      </c>
      <c r="E4" s="60"/>
      <c r="F4" s="710"/>
      <c r="G4" s="710"/>
      <c r="I4" s="703"/>
      <c r="J4" s="703"/>
      <c r="K4" s="704"/>
    </row>
    <row r="5" spans="1:11" s="121" customFormat="1" ht="9" customHeight="1">
      <c r="A5" s="81"/>
      <c r="B5" s="61"/>
      <c r="C5" s="61"/>
      <c r="D5" s="60"/>
      <c r="E5" s="60"/>
      <c r="F5" s="657"/>
      <c r="G5" s="707"/>
      <c r="H5" s="707"/>
      <c r="I5" s="703"/>
      <c r="J5" s="703"/>
      <c r="K5" s="704"/>
    </row>
    <row r="6" spans="1:11" s="121" customFormat="1" ht="15" customHeight="1">
      <c r="A6" s="693" t="s">
        <v>789</v>
      </c>
      <c r="B6" s="696" t="s">
        <v>790</v>
      </c>
      <c r="C6" s="695">
        <v>20452</v>
      </c>
      <c r="D6" s="696" t="s">
        <v>791</v>
      </c>
      <c r="E6" s="60"/>
      <c r="F6" s="657"/>
      <c r="G6" s="707"/>
      <c r="H6" s="707"/>
      <c r="I6" s="703"/>
      <c r="J6" s="703"/>
      <c r="K6" s="704"/>
    </row>
    <row r="7" spans="1:11" s="121" customFormat="1" ht="15" customHeight="1">
      <c r="A7" s="693" t="s">
        <v>792</v>
      </c>
      <c r="B7" s="696" t="s">
        <v>793</v>
      </c>
      <c r="C7" s="695">
        <v>35031</v>
      </c>
      <c r="D7" s="696" t="s">
        <v>794</v>
      </c>
      <c r="E7" s="60"/>
      <c r="F7" s="657"/>
      <c r="G7" s="707"/>
      <c r="H7" s="707"/>
      <c r="I7" s="703"/>
      <c r="J7" s="703"/>
      <c r="K7" s="704"/>
    </row>
    <row r="8" spans="1:11" s="121" customFormat="1" ht="15" customHeight="1">
      <c r="A8" s="693" t="s">
        <v>795</v>
      </c>
      <c r="B8" s="696" t="s">
        <v>793</v>
      </c>
      <c r="C8" s="695">
        <v>7733</v>
      </c>
      <c r="D8" s="696" t="s">
        <v>796</v>
      </c>
      <c r="E8" s="60"/>
      <c r="F8" s="657"/>
      <c r="G8" s="707"/>
      <c r="H8" s="707"/>
      <c r="I8" s="703"/>
      <c r="J8" s="703"/>
      <c r="K8" s="704"/>
    </row>
    <row r="9" spans="1:11" s="121" customFormat="1" ht="15" customHeight="1">
      <c r="A9" s="693" t="s">
        <v>797</v>
      </c>
      <c r="B9" s="696" t="s">
        <v>793</v>
      </c>
      <c r="C9" s="695">
        <v>7733</v>
      </c>
      <c r="D9" s="696" t="s">
        <v>796</v>
      </c>
      <c r="E9" s="60"/>
      <c r="F9" s="657"/>
      <c r="G9" s="707"/>
      <c r="H9" s="707"/>
      <c r="I9" s="703"/>
      <c r="J9" s="703"/>
      <c r="K9" s="704"/>
    </row>
    <row r="10" spans="1:11" s="121" customFormat="1" ht="15" customHeight="1">
      <c r="A10" s="693" t="s">
        <v>798</v>
      </c>
      <c r="B10" s="696" t="s">
        <v>793</v>
      </c>
      <c r="C10" s="695">
        <v>7733</v>
      </c>
      <c r="D10" s="696" t="s">
        <v>799</v>
      </c>
      <c r="E10" s="60"/>
      <c r="F10" s="657"/>
      <c r="G10" s="707"/>
      <c r="H10" s="707"/>
      <c r="I10" s="703"/>
      <c r="J10" s="703"/>
      <c r="K10" s="704"/>
    </row>
    <row r="11" spans="1:11" s="121" customFormat="1" ht="15" customHeight="1">
      <c r="A11" s="693" t="s">
        <v>800</v>
      </c>
      <c r="B11" s="696" t="s">
        <v>793</v>
      </c>
      <c r="C11" s="695">
        <v>25636</v>
      </c>
      <c r="D11" s="696" t="s">
        <v>801</v>
      </c>
      <c r="E11" s="60"/>
      <c r="F11" s="657"/>
      <c r="G11" s="707"/>
      <c r="H11" s="707"/>
      <c r="I11" s="703"/>
      <c r="J11" s="703"/>
      <c r="K11" s="704"/>
    </row>
    <row r="12" spans="1:11" s="121" customFormat="1" ht="15" customHeight="1">
      <c r="A12" s="693" t="s">
        <v>802</v>
      </c>
      <c r="B12" s="696" t="s">
        <v>793</v>
      </c>
      <c r="C12" s="695">
        <v>28121</v>
      </c>
      <c r="D12" s="696" t="s">
        <v>803</v>
      </c>
      <c r="E12" s="60"/>
      <c r="F12" s="657"/>
      <c r="G12" s="707"/>
      <c r="H12" s="707"/>
      <c r="I12" s="703"/>
      <c r="J12" s="703"/>
      <c r="K12" s="704"/>
    </row>
    <row r="13" spans="1:11" s="121" customFormat="1" ht="15" customHeight="1">
      <c r="A13" s="693" t="s">
        <v>804</v>
      </c>
      <c r="B13" s="696" t="s">
        <v>793</v>
      </c>
      <c r="C13" s="695">
        <v>29453</v>
      </c>
      <c r="D13" s="696" t="s">
        <v>805</v>
      </c>
      <c r="E13" s="60"/>
      <c r="F13" s="657"/>
      <c r="G13" s="707"/>
      <c r="H13" s="707"/>
      <c r="I13" s="703"/>
      <c r="J13" s="703"/>
      <c r="K13" s="686"/>
    </row>
    <row r="14" spans="1:11" s="121" customFormat="1" ht="15" customHeight="1">
      <c r="A14" s="693" t="s">
        <v>806</v>
      </c>
      <c r="B14" s="696" t="s">
        <v>793</v>
      </c>
      <c r="C14" s="695">
        <v>35684</v>
      </c>
      <c r="D14" s="696" t="s">
        <v>807</v>
      </c>
      <c r="E14" s="60"/>
      <c r="F14" s="657"/>
      <c r="G14" s="707"/>
      <c r="H14" s="707"/>
      <c r="I14" s="703"/>
      <c r="J14" s="703"/>
      <c r="K14" s="686"/>
    </row>
    <row r="15" spans="1:11" s="121" customFormat="1" ht="15" customHeight="1">
      <c r="A15" s="711" t="s">
        <v>808</v>
      </c>
      <c r="B15" s="712" t="s">
        <v>793</v>
      </c>
      <c r="C15" s="713">
        <v>40395</v>
      </c>
      <c r="D15" s="712" t="s">
        <v>809</v>
      </c>
      <c r="E15" s="60"/>
      <c r="F15" s="657"/>
      <c r="G15" s="707"/>
      <c r="H15" s="707"/>
      <c r="I15" s="703"/>
      <c r="J15" s="703"/>
      <c r="K15" s="686"/>
    </row>
    <row r="16" spans="1:11" s="121" customFormat="1" ht="15" customHeight="1">
      <c r="A16" s="693" t="s">
        <v>714</v>
      </c>
      <c r="B16" s="696" t="s">
        <v>810</v>
      </c>
      <c r="C16" s="695">
        <v>10944</v>
      </c>
      <c r="D16" s="696" t="s">
        <v>715</v>
      </c>
      <c r="E16" s="60"/>
      <c r="F16" s="657"/>
      <c r="G16" s="707"/>
      <c r="H16" s="702"/>
      <c r="I16" s="703"/>
      <c r="J16" s="703"/>
      <c r="K16" s="686"/>
    </row>
    <row r="17" spans="1:11" s="121" customFormat="1" ht="15" customHeight="1">
      <c r="A17" s="693" t="s">
        <v>811</v>
      </c>
      <c r="B17" s="102" t="s">
        <v>812</v>
      </c>
      <c r="C17" s="695">
        <v>9110</v>
      </c>
      <c r="D17" s="696" t="s">
        <v>813</v>
      </c>
      <c r="E17" s="60"/>
      <c r="F17" s="657"/>
      <c r="G17" s="707"/>
      <c r="H17" s="707"/>
      <c r="I17" s="703"/>
      <c r="J17" s="703"/>
      <c r="K17" s="686"/>
    </row>
    <row r="18" spans="1:11" s="121" customFormat="1" ht="15" customHeight="1">
      <c r="A18" s="693" t="s">
        <v>814</v>
      </c>
      <c r="B18" s="102" t="s">
        <v>812</v>
      </c>
      <c r="C18" s="695">
        <v>9110</v>
      </c>
      <c r="D18" s="696" t="s">
        <v>815</v>
      </c>
      <c r="E18" s="60"/>
      <c r="F18" s="657"/>
      <c r="G18" s="707"/>
      <c r="H18" s="707"/>
      <c r="I18" s="703"/>
      <c r="J18" s="703"/>
      <c r="K18" s="686"/>
    </row>
    <row r="19" spans="1:11" s="121" customFormat="1" ht="15" customHeight="1">
      <c r="A19" s="693" t="s">
        <v>816</v>
      </c>
      <c r="B19" s="102" t="s">
        <v>812</v>
      </c>
      <c r="C19" s="695">
        <v>10685</v>
      </c>
      <c r="D19" s="696" t="s">
        <v>817</v>
      </c>
      <c r="E19" s="60"/>
      <c r="F19" s="657"/>
      <c r="G19" s="707"/>
      <c r="H19" s="707"/>
      <c r="I19" s="703"/>
      <c r="J19" s="703"/>
      <c r="K19" s="686"/>
    </row>
    <row r="20" spans="1:11" s="121" customFormat="1" ht="15" customHeight="1">
      <c r="A20" s="693" t="s">
        <v>818</v>
      </c>
      <c r="B20" s="102" t="s">
        <v>812</v>
      </c>
      <c r="C20" s="695">
        <v>13870</v>
      </c>
      <c r="D20" s="696" t="s">
        <v>819</v>
      </c>
      <c r="E20" s="60"/>
      <c r="F20" s="657"/>
      <c r="G20" s="707"/>
      <c r="H20" s="707"/>
      <c r="I20" s="703"/>
      <c r="J20" s="703"/>
      <c r="K20" s="686"/>
    </row>
    <row r="21" spans="1:11" s="121" customFormat="1" ht="15" customHeight="1">
      <c r="A21" s="693" t="s">
        <v>820</v>
      </c>
      <c r="B21" s="102" t="s">
        <v>812</v>
      </c>
      <c r="C21" s="695">
        <v>15189</v>
      </c>
      <c r="D21" s="696" t="s">
        <v>821</v>
      </c>
      <c r="E21" s="60"/>
      <c r="F21" s="657"/>
      <c r="G21" s="707"/>
      <c r="H21" s="707"/>
      <c r="I21" s="703"/>
      <c r="J21" s="703"/>
      <c r="K21" s="686"/>
    </row>
    <row r="22" spans="1:11" s="121" customFormat="1" ht="15" customHeight="1">
      <c r="A22" s="693" t="s">
        <v>822</v>
      </c>
      <c r="B22" s="60" t="s">
        <v>823</v>
      </c>
      <c r="C22" s="695">
        <v>19055</v>
      </c>
      <c r="D22" s="696" t="s">
        <v>824</v>
      </c>
      <c r="E22" s="60"/>
      <c r="F22" s="657"/>
      <c r="G22" s="686"/>
      <c r="H22" s="686"/>
      <c r="I22" s="686"/>
      <c r="J22" s="686"/>
      <c r="K22" s="686"/>
    </row>
    <row r="23" spans="1:11" s="121" customFormat="1" ht="9" customHeight="1">
      <c r="A23" s="139"/>
      <c r="B23" s="99"/>
      <c r="C23" s="99"/>
      <c r="D23" s="99"/>
      <c r="E23" s="60"/>
      <c r="F23" s="657"/>
      <c r="G23" s="686"/>
      <c r="H23" s="686"/>
      <c r="I23" s="686"/>
      <c r="J23" s="686"/>
      <c r="K23" s="686"/>
    </row>
    <row r="24" spans="1:11" s="121" customFormat="1" ht="15" customHeight="1">
      <c r="A24" s="657" t="s">
        <v>825</v>
      </c>
      <c r="B24" s="330"/>
      <c r="C24" s="714"/>
      <c r="D24" s="715"/>
      <c r="E24" s="716"/>
      <c r="F24" s="657"/>
    </row>
    <row r="25" spans="1:11" s="121" customFormat="1" ht="15" customHeight="1">
      <c r="A25" s="129"/>
      <c r="B25" s="330"/>
      <c r="C25" s="714"/>
      <c r="D25" s="715"/>
      <c r="E25" s="716"/>
      <c r="F25" s="657"/>
    </row>
    <row r="26" spans="1:11" s="121" customFormat="1" ht="15" customHeight="1">
      <c r="A26" s="60"/>
      <c r="B26" s="60"/>
      <c r="C26" s="60"/>
      <c r="D26" s="60"/>
      <c r="E26" s="60"/>
      <c r="F26" s="657"/>
    </row>
    <row r="27" spans="1:11" s="121" customFormat="1" ht="15" customHeight="1">
      <c r="A27" s="129"/>
      <c r="B27" s="330"/>
      <c r="C27" s="714"/>
      <c r="D27" s="715"/>
      <c r="E27" s="716"/>
      <c r="F27" s="657"/>
    </row>
    <row r="28" spans="1:11" s="121" customFormat="1" ht="15" customHeight="1">
      <c r="A28" s="129"/>
      <c r="B28" s="330"/>
      <c r="C28" s="714"/>
      <c r="D28" s="715"/>
      <c r="E28" s="716"/>
      <c r="F28" s="657"/>
    </row>
    <row r="29" spans="1:11" s="121" customFormat="1" ht="15" customHeight="1">
      <c r="A29" s="129"/>
      <c r="B29" s="330"/>
      <c r="C29" s="714"/>
      <c r="D29" s="715"/>
      <c r="E29" s="716"/>
      <c r="F29" s="657"/>
    </row>
    <row r="30" spans="1:11" s="121" customFormat="1" ht="15" customHeight="1">
      <c r="A30" s="129"/>
      <c r="B30" s="330"/>
      <c r="C30" s="714"/>
      <c r="D30" s="715"/>
      <c r="E30" s="716"/>
      <c r="F30" s="657"/>
    </row>
    <row r="31" spans="1:11" s="121" customFormat="1" ht="15" customHeight="1">
      <c r="A31" s="129"/>
      <c r="B31" s="330"/>
      <c r="C31" s="714"/>
      <c r="D31" s="715"/>
      <c r="E31" s="716"/>
    </row>
    <row r="32" spans="1:11" s="121" customFormat="1" ht="10.5" customHeight="1">
      <c r="A32" s="60"/>
      <c r="B32" s="60"/>
      <c r="C32" s="60"/>
      <c r="D32" s="60"/>
      <c r="E32" s="60"/>
    </row>
    <row r="33" spans="1:5" s="121" customFormat="1" ht="15" customHeight="1">
      <c r="A33" s="717"/>
      <c r="B33" s="718"/>
      <c r="C33" s="719"/>
      <c r="D33" s="720"/>
      <c r="E33" s="721"/>
    </row>
    <row r="34" spans="1:5" s="121" customFormat="1" ht="15" customHeight="1">
      <c r="A34" s="717"/>
      <c r="B34" s="720"/>
      <c r="C34" s="719"/>
      <c r="D34" s="720"/>
      <c r="E34" s="721"/>
    </row>
    <row r="35" spans="1:5" s="121" customFormat="1" ht="10.5" customHeight="1">
      <c r="A35" s="657"/>
      <c r="B35" s="657"/>
      <c r="C35" s="657"/>
      <c r="D35" s="657"/>
      <c r="E35" s="657"/>
    </row>
    <row r="36" spans="1:5" s="121" customFormat="1" ht="15" customHeight="1">
      <c r="A36" s="717"/>
      <c r="B36" s="719"/>
      <c r="C36" s="719"/>
      <c r="D36" s="720"/>
      <c r="E36" s="721"/>
    </row>
    <row r="37" spans="1:5" s="121" customFormat="1" ht="15" customHeight="1"/>
    <row r="38" spans="1:5" s="121" customFormat="1" ht="15" customHeight="1"/>
    <row r="39" spans="1:5" s="121" customFormat="1" ht="15" customHeight="1"/>
    <row r="40" spans="1:5" s="121" customFormat="1" ht="15" customHeight="1"/>
    <row r="41" spans="1:5" s="121" customFormat="1" ht="15" customHeight="1"/>
    <row r="42" spans="1:5" s="121" customFormat="1" ht="15" customHeight="1"/>
    <row r="43" spans="1:5" s="121" customFormat="1" ht="15" customHeight="1"/>
    <row r="44" spans="1:5" s="121" customFormat="1" ht="15" customHeight="1"/>
    <row r="45" spans="1:5" s="121" customFormat="1" ht="15" customHeight="1"/>
    <row r="46" spans="1:5" s="121" customFormat="1" ht="15" customHeight="1"/>
    <row r="47" spans="1:5" s="121" customFormat="1" ht="15" customHeight="1"/>
    <row r="48" spans="1:5" s="121" customFormat="1" ht="15" customHeight="1"/>
    <row r="49" s="121" customFormat="1" ht="15" customHeight="1"/>
    <row r="50" s="121" customFormat="1" ht="15" customHeight="1"/>
    <row r="51" s="121" customFormat="1" ht="15" customHeight="1"/>
    <row r="52" s="121" customFormat="1" ht="15" customHeight="1"/>
    <row r="53" s="121" customFormat="1" ht="15" customHeight="1"/>
    <row r="54" s="121" customFormat="1" ht="15" customHeight="1"/>
    <row r="55" s="121" customFormat="1" ht="15" customHeight="1"/>
    <row r="56" s="121" customFormat="1" ht="15" customHeight="1"/>
    <row r="57" s="121" customFormat="1" ht="15" customHeight="1"/>
    <row r="58" s="121" customFormat="1" ht="15" customHeight="1"/>
    <row r="59" s="121" customFormat="1" ht="15" customHeight="1"/>
    <row r="60" s="121" customFormat="1" ht="15" customHeight="1"/>
    <row r="61" s="121" customFormat="1" ht="15" customHeight="1"/>
    <row r="62" s="121" customFormat="1" ht="15" customHeight="1"/>
    <row r="63" s="121" customFormat="1" ht="15" customHeight="1"/>
    <row r="64" s="121" customFormat="1" ht="15" customHeight="1"/>
    <row r="65" s="121" customFormat="1" ht="15" customHeight="1"/>
    <row r="66" s="121" customFormat="1" ht="15" customHeight="1"/>
    <row r="67" s="121" customFormat="1" ht="15" customHeight="1"/>
    <row r="68" s="121" customFormat="1" ht="15" customHeight="1"/>
    <row r="69" s="121" customFormat="1" ht="15" customHeight="1"/>
    <row r="70" s="121" customFormat="1" ht="15" customHeight="1"/>
    <row r="71" s="121" customFormat="1" ht="15" customHeight="1"/>
    <row r="72" s="121" customFormat="1" ht="15" customHeight="1"/>
    <row r="73" s="121" customFormat="1" ht="15" customHeight="1"/>
    <row r="74" s="121" customFormat="1" ht="15" customHeight="1"/>
    <row r="75" s="121" customFormat="1" ht="15" customHeight="1"/>
    <row r="76" s="121" customFormat="1" ht="15" customHeight="1"/>
    <row r="77" s="121" customFormat="1" ht="15" customHeight="1"/>
    <row r="78" s="121" customFormat="1" ht="15" customHeight="1"/>
    <row r="79" s="121" customFormat="1" ht="15" customHeight="1"/>
    <row r="80" s="121" customFormat="1" ht="15" customHeight="1"/>
    <row r="81" s="121" customFormat="1" ht="15" customHeight="1"/>
    <row r="82" s="121" customFormat="1" ht="15" customHeight="1"/>
    <row r="83" s="121" customFormat="1" ht="15" customHeight="1"/>
    <row r="84" s="121" customFormat="1" ht="15" customHeight="1"/>
    <row r="85" s="121" customFormat="1" ht="15" customHeight="1"/>
    <row r="86" s="121" customFormat="1" ht="15" customHeight="1"/>
    <row r="87" s="121" customFormat="1" ht="15" customHeight="1"/>
    <row r="88" s="121" customFormat="1" ht="15" customHeight="1"/>
    <row r="89" s="121" customFormat="1" ht="15" customHeight="1"/>
    <row r="90" s="121" customFormat="1" ht="15" customHeight="1"/>
    <row r="91" s="121" customFormat="1" ht="15" customHeight="1"/>
    <row r="92" s="121" customFormat="1" ht="15" customHeight="1"/>
    <row r="93" s="121" customFormat="1" ht="15" customHeight="1"/>
    <row r="94" s="121" customFormat="1" ht="15" customHeight="1"/>
    <row r="95" s="121" customFormat="1" ht="15" customHeight="1"/>
    <row r="96" s="121" customFormat="1" ht="15" customHeight="1"/>
    <row r="97" s="121" customFormat="1" ht="15" customHeight="1"/>
    <row r="98" s="121" customFormat="1" ht="15" customHeight="1"/>
    <row r="99" s="121" customFormat="1" ht="15" customHeight="1"/>
    <row r="100" s="121" customFormat="1" ht="15" customHeight="1"/>
    <row r="101" s="121" customFormat="1" ht="15" customHeight="1"/>
    <row r="102" s="121" customFormat="1" ht="15" customHeight="1"/>
    <row r="103" s="121" customFormat="1" ht="15" customHeight="1"/>
    <row r="104" s="121" customFormat="1" ht="15" customHeight="1"/>
    <row r="105" s="121" customFormat="1" ht="15" customHeight="1"/>
    <row r="106" s="121" customFormat="1" ht="15" customHeight="1"/>
    <row r="107" s="121" customFormat="1" ht="15" customHeight="1"/>
    <row r="108" s="121" customFormat="1" ht="15" customHeight="1"/>
    <row r="109" s="121" customFormat="1" ht="15" customHeight="1"/>
    <row r="110" s="121" customFormat="1" ht="15" customHeight="1"/>
    <row r="111" s="121" customFormat="1" ht="15" customHeight="1"/>
    <row r="112" s="121" customFormat="1" ht="15" customHeight="1"/>
    <row r="113" s="121" customFormat="1" ht="15" customHeight="1"/>
    <row r="114" s="121" customFormat="1" ht="15" customHeight="1"/>
    <row r="115" s="121" customFormat="1" ht="15" customHeight="1"/>
    <row r="116" s="121" customFormat="1" ht="15" customHeight="1"/>
    <row r="117" s="121" customFormat="1" ht="15" customHeight="1"/>
    <row r="118" s="121" customFormat="1" ht="15" customHeight="1"/>
    <row r="119" s="121" customFormat="1" ht="15" customHeight="1"/>
    <row r="120" s="121" customFormat="1" ht="15" customHeight="1"/>
    <row r="121" s="121" customFormat="1" ht="15" customHeight="1"/>
    <row r="122" s="121" customFormat="1" ht="15" customHeight="1"/>
    <row r="123" s="121" customFormat="1" ht="15" customHeight="1"/>
    <row r="124" s="121" customFormat="1" ht="15" customHeight="1"/>
    <row r="125" s="121" customFormat="1" ht="15" customHeight="1"/>
    <row r="126" s="121" customFormat="1" ht="15" customHeight="1"/>
    <row r="127" s="121" customFormat="1" ht="15" customHeight="1"/>
    <row r="128" s="121" customFormat="1" ht="15" customHeight="1"/>
    <row r="129" s="121" customFormat="1" ht="15" customHeight="1"/>
    <row r="130" s="121" customFormat="1" ht="15" customHeight="1"/>
    <row r="131" s="121" customFormat="1" ht="15" customHeight="1"/>
    <row r="132" s="121" customFormat="1" ht="15" customHeight="1"/>
    <row r="133" s="121" customFormat="1" ht="15" customHeight="1"/>
    <row r="134" s="121" customFormat="1" ht="15" customHeight="1"/>
    <row r="135" s="121" customFormat="1" ht="15" customHeight="1"/>
    <row r="136" s="121" customFormat="1" ht="15" customHeight="1"/>
    <row r="137" s="121" customFormat="1" ht="15" customHeight="1"/>
    <row r="138" s="121" customFormat="1" ht="15" customHeight="1"/>
    <row r="139" s="121" customFormat="1" ht="15" customHeight="1"/>
    <row r="140" s="121" customFormat="1" ht="15" customHeight="1"/>
    <row r="141" s="121" customFormat="1" ht="15" customHeight="1"/>
    <row r="142" s="121" customFormat="1" ht="15" customHeight="1"/>
    <row r="143" s="121" customFormat="1" ht="15" customHeight="1"/>
    <row r="144" s="121" customFormat="1" ht="15" customHeight="1"/>
    <row r="145" s="121" customFormat="1" ht="15" customHeight="1"/>
    <row r="146" s="121" customFormat="1" ht="15" customHeight="1"/>
    <row r="147" s="121" customFormat="1" ht="15" customHeight="1"/>
    <row r="148" s="121" customFormat="1" ht="15" customHeight="1"/>
    <row r="149" s="121" customFormat="1" ht="15" customHeight="1"/>
    <row r="150" s="121" customFormat="1" ht="15" customHeight="1"/>
    <row r="151" s="121" customFormat="1" ht="15" customHeight="1"/>
    <row r="152" s="121" customFormat="1" ht="15" customHeight="1"/>
    <row r="153" s="121" customFormat="1" ht="15" customHeight="1"/>
    <row r="154" s="121" customFormat="1" ht="15" customHeight="1"/>
    <row r="155" s="121" customFormat="1" ht="15" customHeight="1"/>
    <row r="156" s="121" customFormat="1" ht="15" customHeight="1"/>
    <row r="157" s="121" customFormat="1" ht="15" customHeight="1"/>
    <row r="158" s="121" customFormat="1" ht="15" customHeight="1"/>
    <row r="159" s="121" customFormat="1" ht="15" customHeight="1"/>
    <row r="160" s="121" customFormat="1" ht="15" customHeight="1"/>
    <row r="161" s="121" customFormat="1" ht="15" customHeight="1"/>
    <row r="162" s="121" customFormat="1" ht="15" customHeight="1"/>
    <row r="163" s="121" customFormat="1" ht="15" customHeight="1"/>
    <row r="164" s="121" customFormat="1" ht="15" customHeight="1"/>
    <row r="165" s="121" customFormat="1" ht="15" customHeight="1"/>
    <row r="166" s="121" customFormat="1" ht="15" customHeight="1"/>
    <row r="167" s="121" customFormat="1" ht="15" customHeight="1"/>
    <row r="168" s="121" customFormat="1" ht="15" customHeight="1"/>
    <row r="169" s="121" customFormat="1" ht="15" customHeight="1"/>
    <row r="170" s="121" customFormat="1" ht="15" customHeight="1"/>
    <row r="171" s="121" customFormat="1" ht="15" customHeight="1"/>
    <row r="172" s="121" customFormat="1" ht="15" customHeight="1"/>
    <row r="173" s="121" customFormat="1" ht="15" customHeight="1"/>
    <row r="174" s="121" customFormat="1" ht="15" customHeight="1"/>
    <row r="175" s="121" customFormat="1" ht="15" customHeight="1"/>
    <row r="176" s="121" customFormat="1" ht="15" customHeight="1"/>
    <row r="177" s="121" customFormat="1" ht="15" customHeight="1"/>
    <row r="178" s="121" customFormat="1" ht="15" customHeight="1"/>
    <row r="179" s="121" customFormat="1" ht="15" customHeight="1"/>
    <row r="180" s="121" customFormat="1" ht="15" customHeight="1"/>
    <row r="181" s="121" customFormat="1" ht="15" customHeight="1"/>
    <row r="182" s="121" customFormat="1" ht="15" customHeight="1"/>
    <row r="183" s="121" customFormat="1" ht="15" customHeight="1"/>
    <row r="184" s="121" customFormat="1" ht="15" customHeight="1"/>
    <row r="185" s="121" customFormat="1" ht="15" customHeight="1"/>
    <row r="186" s="121" customFormat="1" ht="15" customHeight="1"/>
    <row r="187" s="121" customFormat="1" ht="15" customHeight="1"/>
    <row r="188" s="121" customFormat="1" ht="15" customHeight="1"/>
    <row r="189" s="121" customFormat="1" ht="15" customHeight="1"/>
    <row r="190" s="121" customFormat="1" ht="15" customHeight="1"/>
    <row r="191" s="121" customFormat="1" ht="15" customHeight="1"/>
    <row r="192" s="121" customFormat="1" ht="15" customHeight="1"/>
    <row r="193" s="121" customFormat="1" ht="15" customHeight="1"/>
    <row r="194" s="121" customFormat="1" ht="15" customHeight="1"/>
    <row r="195" s="121" customFormat="1" ht="15" customHeight="1"/>
    <row r="196" s="121" customFormat="1" ht="15" customHeight="1"/>
    <row r="197" s="121" customFormat="1" ht="15" customHeight="1"/>
    <row r="198" s="121" customFormat="1" ht="15" customHeight="1"/>
    <row r="199" s="121" customFormat="1" ht="15" customHeight="1"/>
    <row r="200" s="121" customFormat="1" ht="15" customHeight="1"/>
    <row r="201" s="121" customFormat="1" ht="15" customHeight="1"/>
    <row r="202" s="121" customFormat="1" ht="15" customHeight="1"/>
    <row r="203" s="121" customFormat="1" ht="15" customHeight="1"/>
    <row r="204" s="121" customFormat="1" ht="15" customHeight="1"/>
    <row r="205" s="121" customFormat="1" ht="15" customHeight="1"/>
    <row r="206" s="121" customFormat="1" ht="15" customHeight="1"/>
    <row r="207" s="121" customFormat="1" ht="15" customHeight="1"/>
    <row r="208" s="121" customFormat="1" ht="15" customHeight="1"/>
    <row r="209" s="121" customFormat="1" ht="15" customHeight="1"/>
    <row r="210" s="121" customFormat="1" ht="15" customHeight="1"/>
    <row r="211" s="121" customFormat="1" ht="15" customHeight="1"/>
    <row r="212" s="121" customFormat="1" ht="15" customHeight="1"/>
    <row r="213" s="121" customFormat="1" ht="15" customHeight="1"/>
    <row r="214" s="121" customFormat="1" ht="15" customHeight="1"/>
    <row r="215" s="121" customFormat="1" ht="15" customHeight="1"/>
    <row r="216" s="121" customFormat="1" ht="15" customHeight="1"/>
    <row r="217" s="121" customFormat="1" ht="15" customHeight="1"/>
    <row r="218" s="121" customFormat="1" ht="15" customHeight="1"/>
    <row r="219" s="121" customFormat="1" ht="15" customHeight="1"/>
    <row r="220" s="121" customFormat="1" ht="15" customHeight="1"/>
    <row r="221" s="121" customFormat="1" ht="15" customHeight="1"/>
    <row r="222" s="121" customFormat="1" ht="15" customHeight="1"/>
    <row r="223" s="121" customFormat="1" ht="15" customHeight="1"/>
    <row r="224" s="121" customFormat="1" ht="15" customHeight="1"/>
    <row r="225" s="121" customFormat="1" ht="15" customHeight="1"/>
    <row r="226" s="121" customFormat="1" ht="15" customHeight="1"/>
    <row r="227" s="121" customFormat="1" ht="15" customHeight="1"/>
    <row r="228" s="121" customFormat="1" ht="15" customHeight="1"/>
    <row r="229" s="121" customFormat="1" ht="15" customHeight="1"/>
    <row r="230" s="121" customFormat="1" ht="15" customHeight="1"/>
    <row r="231" s="121" customFormat="1" ht="15" customHeight="1"/>
    <row r="232" s="121" customFormat="1" ht="15" customHeight="1"/>
    <row r="233" s="121" customFormat="1" ht="15" customHeight="1"/>
    <row r="234" s="121" customFormat="1" ht="15" customHeight="1"/>
    <row r="235" s="121" customFormat="1" ht="15" customHeight="1"/>
    <row r="236" s="121" customFormat="1" ht="15" customHeight="1"/>
    <row r="237" s="121" customFormat="1" ht="15" customHeight="1"/>
    <row r="238" s="121" customFormat="1" ht="15" customHeight="1"/>
    <row r="239" s="121" customFormat="1" ht="15" customHeight="1"/>
    <row r="240" s="121" customFormat="1" ht="15" customHeight="1"/>
    <row r="241" s="121" customFormat="1" ht="15" customHeight="1"/>
    <row r="242" s="121" customFormat="1" ht="15" customHeight="1"/>
    <row r="243" s="121" customFormat="1" ht="15" customHeight="1"/>
    <row r="244" s="121" customFormat="1" ht="15" customHeight="1"/>
    <row r="245" s="121" customFormat="1" ht="15" customHeight="1"/>
    <row r="246" s="121" customFormat="1" ht="15" customHeight="1"/>
    <row r="247" s="121" customFormat="1" ht="15" customHeight="1"/>
    <row r="248" s="121" customFormat="1" ht="15" customHeight="1"/>
    <row r="249" s="121" customFormat="1" ht="15" customHeight="1"/>
    <row r="250" s="121" customFormat="1" ht="15" customHeight="1"/>
    <row r="251" s="121" customFormat="1" ht="15" customHeight="1"/>
    <row r="252" s="121" customFormat="1" ht="15" customHeight="1"/>
    <row r="253" s="121" customFormat="1" ht="15" customHeight="1"/>
    <row r="254" s="121" customFormat="1" ht="15" customHeight="1"/>
    <row r="255" s="121" customFormat="1" ht="15" customHeight="1"/>
    <row r="256" s="121" customFormat="1" ht="15" customHeight="1"/>
    <row r="257" s="121" customFormat="1" ht="15" customHeight="1"/>
    <row r="258" s="121" customFormat="1" ht="15" customHeight="1"/>
    <row r="259" s="121" customFormat="1" ht="15" customHeight="1"/>
    <row r="260" s="121" customFormat="1" ht="15" customHeight="1"/>
    <row r="261" s="121" customFormat="1" ht="15" customHeight="1"/>
    <row r="262" s="121" customFormat="1" ht="15" customHeight="1"/>
    <row r="263" s="121" customFormat="1" ht="15" customHeight="1"/>
    <row r="264" s="121" customFormat="1" ht="15" customHeight="1"/>
    <row r="265" s="121" customFormat="1" ht="15" customHeight="1"/>
    <row r="266" s="121" customFormat="1" ht="15" customHeight="1"/>
    <row r="267" s="121" customFormat="1" ht="15" customHeight="1"/>
    <row r="268" s="121" customFormat="1" ht="15" customHeight="1"/>
    <row r="269" s="121" customFormat="1" ht="15" customHeight="1"/>
    <row r="270" s="121" customFormat="1" ht="15" customHeight="1"/>
    <row r="271" s="121" customFormat="1" ht="15" customHeight="1"/>
    <row r="272" s="121" customFormat="1" ht="15" customHeight="1"/>
    <row r="273" s="121" customFormat="1" ht="15" customHeight="1"/>
    <row r="274" s="121" customFormat="1" ht="15" customHeight="1"/>
    <row r="275" s="121" customFormat="1" ht="15" customHeight="1"/>
    <row r="276" s="121" customFormat="1" ht="15" customHeight="1"/>
    <row r="277" s="121" customFormat="1" ht="15" customHeight="1"/>
    <row r="278" s="121" customFormat="1" ht="15" customHeight="1"/>
    <row r="279" s="121" customFormat="1" ht="15" customHeight="1"/>
    <row r="280" s="121" customFormat="1" ht="15" customHeight="1"/>
    <row r="281" s="121" customFormat="1" ht="15" customHeight="1"/>
    <row r="282" s="121" customFormat="1" ht="15" customHeight="1"/>
    <row r="283" s="121" customFormat="1" ht="15" customHeight="1"/>
    <row r="284" s="121" customFormat="1" ht="15" customHeight="1"/>
    <row r="285" s="121" customFormat="1" ht="15" customHeight="1"/>
    <row r="286" s="121" customFormat="1" ht="15" customHeight="1"/>
    <row r="287" s="121" customFormat="1" ht="15" customHeight="1"/>
    <row r="288" s="121" customFormat="1" ht="15" customHeight="1"/>
    <row r="289" s="121" customFormat="1" ht="15" customHeight="1"/>
    <row r="290" s="121" customFormat="1" ht="15" customHeight="1"/>
    <row r="291" s="121" customFormat="1" ht="15" customHeight="1"/>
    <row r="292" s="121" customFormat="1" ht="15" customHeight="1"/>
    <row r="293" s="121" customFormat="1" ht="15" customHeight="1"/>
    <row r="294" s="121" customFormat="1" ht="15" customHeight="1"/>
    <row r="295" s="121" customFormat="1" ht="15" customHeight="1"/>
    <row r="296" s="121" customFormat="1" ht="15" customHeight="1"/>
    <row r="297" s="121" customFormat="1" ht="15" customHeight="1"/>
    <row r="298" s="121" customFormat="1" ht="15" customHeight="1"/>
    <row r="299" s="121" customFormat="1" ht="15" customHeight="1"/>
    <row r="300" s="121" customFormat="1" ht="15" customHeight="1"/>
    <row r="301" s="121" customFormat="1" ht="15" customHeight="1"/>
    <row r="302" s="121" customFormat="1" ht="15" customHeight="1"/>
    <row r="303" s="121" customFormat="1" ht="15" customHeight="1"/>
    <row r="304" s="121" customFormat="1" ht="15" customHeight="1"/>
    <row r="305" s="121" customFormat="1" ht="15" customHeight="1"/>
    <row r="306" s="121" customFormat="1" ht="15" customHeight="1"/>
    <row r="307" s="121" customFormat="1" ht="15" customHeight="1"/>
    <row r="308" s="121" customFormat="1" ht="15" customHeight="1"/>
    <row r="309" s="121" customFormat="1" ht="15" customHeight="1"/>
    <row r="310" s="121" customFormat="1" ht="15" customHeight="1"/>
    <row r="311" s="121" customFormat="1" ht="15" customHeight="1"/>
    <row r="312" s="121" customFormat="1" ht="15" customHeight="1"/>
    <row r="313" s="121" customFormat="1" ht="15" customHeight="1"/>
    <row r="314" s="121" customFormat="1" ht="15" customHeight="1"/>
    <row r="315" s="121" customFormat="1" ht="15" customHeight="1"/>
    <row r="316" s="121" customFormat="1" ht="15" customHeight="1"/>
    <row r="317" s="121" customFormat="1" ht="15" customHeight="1"/>
    <row r="318" s="121" customFormat="1" ht="15" customHeight="1"/>
    <row r="319" s="121" customFormat="1" ht="15" customHeight="1"/>
    <row r="320" s="121" customFormat="1" ht="15" customHeight="1"/>
    <row r="321" s="121" customFormat="1" ht="15" customHeight="1"/>
    <row r="322" s="121" customFormat="1" ht="15" customHeight="1"/>
    <row r="323" s="121" customFormat="1" ht="15" customHeight="1"/>
    <row r="324" s="121" customFormat="1" ht="15" customHeight="1"/>
    <row r="325" s="121" customFormat="1" ht="15" customHeight="1"/>
    <row r="326" s="121" customFormat="1" ht="15" customHeight="1"/>
    <row r="327" s="121" customFormat="1" ht="15" customHeight="1"/>
    <row r="328" s="121" customFormat="1" ht="15" customHeight="1"/>
    <row r="329" s="121" customFormat="1" ht="15" customHeight="1"/>
    <row r="330" s="121" customFormat="1" ht="15" customHeight="1"/>
    <row r="331" s="121" customFormat="1" ht="15" customHeight="1"/>
    <row r="332" s="121" customFormat="1" ht="15" customHeight="1"/>
    <row r="333" s="121" customFormat="1" ht="15" customHeight="1"/>
    <row r="334" s="121" customFormat="1" ht="15" customHeight="1"/>
    <row r="335" s="121" customFormat="1" ht="15" customHeight="1"/>
    <row r="336" s="121" customFormat="1" ht="15" customHeight="1"/>
    <row r="337" s="121" customFormat="1" ht="15" customHeight="1"/>
    <row r="338" s="121" customFormat="1" ht="15" customHeight="1"/>
    <row r="339" s="121" customFormat="1" ht="15" customHeight="1"/>
    <row r="340" s="121" customFormat="1" ht="15" customHeight="1"/>
    <row r="341" s="121" customFormat="1" ht="15" customHeight="1"/>
    <row r="342" s="121" customFormat="1" ht="15" customHeight="1"/>
    <row r="343" s="121" customFormat="1" ht="15" customHeight="1"/>
    <row r="344" s="121" customFormat="1" ht="15" customHeight="1"/>
    <row r="345" s="121" customFormat="1" ht="15" customHeight="1"/>
    <row r="346" s="121" customFormat="1" ht="15" customHeight="1"/>
    <row r="347" s="121" customFormat="1" ht="15" customHeight="1"/>
    <row r="348" s="121" customFormat="1" ht="15" customHeight="1"/>
    <row r="349" s="121" customFormat="1" ht="15" customHeight="1"/>
    <row r="350" s="121" customFormat="1" ht="15" customHeight="1"/>
    <row r="351" s="121" customFormat="1" ht="15" customHeight="1"/>
    <row r="352" s="121" customFormat="1" ht="15" customHeight="1"/>
    <row r="353" s="121" customFormat="1" ht="15" customHeight="1"/>
    <row r="354" s="121" customFormat="1" ht="15" customHeight="1"/>
    <row r="355" s="121" customFormat="1" ht="15" customHeight="1"/>
    <row r="356" s="121" customFormat="1" ht="15" customHeight="1"/>
    <row r="357" s="121" customFormat="1" ht="15" customHeight="1"/>
    <row r="358" s="121" customFormat="1" ht="15" customHeight="1"/>
    <row r="359" s="121" customFormat="1" ht="15" customHeight="1"/>
    <row r="360" s="121" customFormat="1" ht="15" customHeight="1"/>
    <row r="361" s="121" customFormat="1" ht="15" customHeight="1"/>
    <row r="362" s="121" customFormat="1" ht="15" customHeight="1"/>
    <row r="363" s="121" customFormat="1" ht="15" customHeight="1"/>
    <row r="364" s="121" customFormat="1" ht="15" customHeight="1"/>
    <row r="365" s="121" customFormat="1" ht="15" customHeight="1"/>
    <row r="366" s="121" customFormat="1" ht="15" customHeight="1"/>
    <row r="367" s="121" customFormat="1" ht="15" customHeight="1"/>
    <row r="368" s="121" customFormat="1" ht="15" customHeight="1"/>
    <row r="369" s="121" customFormat="1" ht="15" customHeight="1"/>
    <row r="370" s="121" customFormat="1" ht="15" customHeight="1"/>
    <row r="371" s="121" customFormat="1" ht="15" customHeight="1"/>
    <row r="372" s="121" customFormat="1" ht="15" customHeight="1"/>
    <row r="373" s="121" customFormat="1" ht="15" customHeight="1"/>
    <row r="374" s="121" customFormat="1" ht="15" customHeight="1"/>
    <row r="375" s="121" customFormat="1" ht="15" customHeight="1"/>
    <row r="376" s="121" customFormat="1" ht="15" customHeight="1"/>
    <row r="377" s="121" customFormat="1" ht="15" customHeight="1"/>
    <row r="378" s="121" customFormat="1" ht="15" customHeight="1"/>
    <row r="379" s="121" customFormat="1" ht="15" customHeight="1"/>
    <row r="380" s="121" customFormat="1" ht="15" customHeight="1"/>
    <row r="381" s="121" customFormat="1" ht="15" customHeight="1"/>
    <row r="382" s="121" customFormat="1" ht="15" customHeight="1"/>
    <row r="383" s="121" customFormat="1" ht="15" customHeight="1"/>
    <row r="384" s="121" customFormat="1" ht="15" customHeight="1"/>
    <row r="385" s="121" customFormat="1" ht="15" customHeight="1"/>
    <row r="386" s="121" customFormat="1" ht="15" customHeight="1"/>
    <row r="387" s="121" customFormat="1" ht="15" customHeight="1"/>
    <row r="388" s="121" customFormat="1" ht="15" customHeight="1"/>
    <row r="389" s="121" customFormat="1" ht="15" customHeight="1"/>
    <row r="390" s="121" customFormat="1" ht="15" customHeight="1"/>
    <row r="391" s="121" customFormat="1" ht="15" customHeight="1"/>
    <row r="392" s="121" customFormat="1" ht="15" customHeight="1"/>
    <row r="393" s="121" customFormat="1" ht="15" customHeight="1"/>
    <row r="394" s="121" customFormat="1" ht="15" customHeight="1"/>
    <row r="395" s="121" customFormat="1" ht="15" customHeight="1"/>
    <row r="396" s="121" customFormat="1" ht="15" customHeight="1"/>
    <row r="397" s="121" customFormat="1" ht="15" customHeight="1"/>
    <row r="398" s="121" customFormat="1" ht="15" customHeight="1"/>
    <row r="399" s="121" customFormat="1" ht="15" customHeight="1"/>
    <row r="400" s="121" customFormat="1" ht="15" customHeight="1"/>
    <row r="401" s="121" customFormat="1" ht="15" customHeight="1"/>
    <row r="402" s="121" customFormat="1" ht="15" customHeight="1"/>
    <row r="403" s="121" customFormat="1" ht="15" customHeight="1"/>
    <row r="404" s="121" customFormat="1" ht="15" customHeight="1"/>
    <row r="405" s="121" customFormat="1" ht="15" customHeight="1"/>
    <row r="406" s="121" customFormat="1" ht="15" customHeight="1"/>
    <row r="407" s="121" customFormat="1" ht="15" customHeight="1"/>
    <row r="408" s="121" customFormat="1" ht="15" customHeight="1"/>
    <row r="409" s="121" customFormat="1" ht="15" customHeight="1"/>
    <row r="410" s="121" customFormat="1" ht="15" customHeight="1"/>
    <row r="411" s="121" customFormat="1" ht="15" customHeight="1"/>
    <row r="412" s="121" customFormat="1" ht="15" customHeight="1"/>
    <row r="413" s="121" customFormat="1" ht="15" customHeight="1"/>
    <row r="414" s="121" customFormat="1" ht="15" customHeight="1"/>
    <row r="415" s="121" customFormat="1" ht="15" customHeight="1"/>
    <row r="416" s="121" customFormat="1" ht="15" customHeight="1"/>
    <row r="417" s="121" customFormat="1" ht="15" customHeight="1"/>
    <row r="418" s="121" customFormat="1" ht="15" customHeight="1"/>
    <row r="419" s="121" customFormat="1" ht="15" customHeight="1"/>
    <row r="420" s="121" customFormat="1" ht="15" customHeight="1"/>
    <row r="421" s="121" customFormat="1" ht="15" customHeight="1"/>
    <row r="422" s="121" customFormat="1" ht="15" customHeight="1"/>
    <row r="423" s="121" customFormat="1" ht="15" customHeight="1"/>
    <row r="424" s="121" customFormat="1" ht="15" customHeight="1"/>
    <row r="425" s="121" customFormat="1" ht="15" customHeight="1"/>
    <row r="426" s="121" customFormat="1" ht="15" customHeight="1"/>
    <row r="427" s="121" customFormat="1" ht="15" customHeight="1"/>
    <row r="428" s="121" customFormat="1" ht="15" customHeight="1"/>
    <row r="429" s="121" customFormat="1" ht="15" customHeight="1"/>
    <row r="430" s="121" customFormat="1" ht="15" customHeight="1"/>
    <row r="431" s="121" customFormat="1" ht="15" customHeight="1"/>
    <row r="432" s="121" customFormat="1" ht="15" customHeight="1"/>
    <row r="433" s="121" customFormat="1" ht="15" customHeight="1"/>
    <row r="434" s="121" customFormat="1" ht="15" customHeight="1"/>
    <row r="435" s="121" customFormat="1" ht="15" customHeight="1"/>
    <row r="436" s="121" customFormat="1" ht="15" customHeight="1"/>
    <row r="437" s="121" customFormat="1" ht="15" customHeight="1"/>
    <row r="438" s="121" customFormat="1" ht="15" customHeight="1"/>
    <row r="439" s="121" customFormat="1" ht="15" customHeight="1"/>
    <row r="440" s="121" customFormat="1" ht="15" customHeight="1"/>
    <row r="441" s="121" customFormat="1" ht="15" customHeight="1"/>
    <row r="442" s="121" customFormat="1" ht="15" customHeight="1"/>
    <row r="443" s="121" customFormat="1" ht="15" customHeight="1"/>
    <row r="444" s="121" customFormat="1" ht="15" customHeight="1"/>
    <row r="445" s="121" customFormat="1" ht="15" customHeight="1"/>
    <row r="446" s="121" customFormat="1" ht="15" customHeight="1"/>
    <row r="447" s="121" customFormat="1" ht="15" customHeight="1"/>
    <row r="448" s="121" customFormat="1" ht="15" customHeight="1"/>
    <row r="449" s="121" customFormat="1" ht="15" customHeight="1"/>
    <row r="450" s="121" customFormat="1" ht="15" customHeight="1"/>
    <row r="451" s="121" customFormat="1" ht="15" customHeight="1"/>
    <row r="452" s="121" customFormat="1" ht="15" customHeight="1"/>
    <row r="453" s="121" customFormat="1" ht="15" customHeight="1"/>
    <row r="454" s="121" customFormat="1" ht="15" customHeight="1"/>
    <row r="455" s="121" customFormat="1" ht="15" customHeight="1"/>
    <row r="456" s="121" customFormat="1" ht="15" customHeight="1"/>
    <row r="457" s="121" customFormat="1" ht="15" customHeight="1"/>
    <row r="458" s="121" customFormat="1" ht="15" customHeight="1"/>
    <row r="459" s="121" customFormat="1" ht="15" customHeight="1"/>
    <row r="460" s="121" customFormat="1" ht="15" customHeight="1"/>
    <row r="461" s="121" customFormat="1" ht="15" customHeight="1"/>
    <row r="462" s="121" customFormat="1" ht="15" customHeight="1"/>
    <row r="463" s="121" customFormat="1" ht="15" customHeight="1"/>
    <row r="464" s="121" customFormat="1" ht="15" customHeight="1"/>
    <row r="465" s="121" customFormat="1" ht="15" customHeight="1"/>
    <row r="466" s="121" customFormat="1" ht="15" customHeight="1"/>
    <row r="467" s="121" customFormat="1" ht="15" customHeight="1"/>
    <row r="468" s="121" customFormat="1" ht="15" customHeight="1"/>
    <row r="469" s="121" customFormat="1" ht="15" customHeight="1"/>
    <row r="470" s="121" customFormat="1" ht="15" customHeight="1"/>
    <row r="471" s="121" customFormat="1" ht="15" customHeight="1"/>
    <row r="472" s="121" customFormat="1" ht="15" customHeight="1"/>
    <row r="473" s="121" customFormat="1" ht="15" customHeight="1"/>
    <row r="474" s="121" customFormat="1" ht="15" customHeight="1"/>
    <row r="475" s="121" customFormat="1" ht="15" customHeight="1"/>
    <row r="476" s="121" customFormat="1" ht="15" customHeight="1"/>
    <row r="477" s="121" customFormat="1" ht="15" customHeight="1"/>
    <row r="478" s="121" customFormat="1" ht="15" customHeight="1"/>
    <row r="479" s="121" customFormat="1" ht="15" customHeight="1"/>
    <row r="480" s="121" customFormat="1" ht="15" customHeight="1"/>
    <row r="481" s="121" customFormat="1" ht="15" customHeight="1"/>
    <row r="482" s="121" customFormat="1" ht="15" customHeight="1"/>
    <row r="483" s="121" customFormat="1" ht="15" customHeight="1"/>
    <row r="484" s="121" customFormat="1" ht="15" customHeight="1"/>
    <row r="485" s="121" customFormat="1" ht="15" customHeight="1"/>
    <row r="486" s="121" customFormat="1" ht="15" customHeight="1"/>
    <row r="487" s="121" customFormat="1" ht="15" customHeight="1"/>
    <row r="488" s="121" customFormat="1" ht="15" customHeight="1"/>
    <row r="489" s="121" customFormat="1" ht="15" customHeight="1"/>
    <row r="490" s="121" customFormat="1" ht="15" customHeight="1"/>
    <row r="491" s="121" customFormat="1" ht="15" customHeight="1"/>
    <row r="492" s="121" customFormat="1" ht="15" customHeight="1"/>
    <row r="493" s="121" customFormat="1" ht="15" customHeight="1"/>
    <row r="494" s="121" customFormat="1" ht="15" customHeight="1"/>
    <row r="495" s="121" customFormat="1" ht="15" customHeight="1"/>
    <row r="496" s="121" customFormat="1" ht="15" customHeight="1"/>
    <row r="497" s="121" customFormat="1" ht="15" customHeight="1"/>
    <row r="498" s="121" customFormat="1" ht="15" customHeight="1"/>
    <row r="499" s="121" customFormat="1" ht="15" customHeight="1"/>
    <row r="500" s="121" customFormat="1" ht="15" customHeight="1"/>
    <row r="501" s="121" customFormat="1" ht="15" customHeight="1"/>
    <row r="502" s="121" customFormat="1" ht="15" customHeight="1"/>
    <row r="503" s="121" customFormat="1" ht="15" customHeight="1"/>
    <row r="504" s="121" customFormat="1" ht="15" customHeight="1"/>
    <row r="505" s="121" customFormat="1" ht="15" customHeight="1"/>
    <row r="506" s="121" customFormat="1" ht="15" customHeight="1"/>
    <row r="507" s="121" customFormat="1" ht="15" customHeight="1"/>
    <row r="508" s="121" customFormat="1" ht="15" customHeight="1"/>
    <row r="509" s="121" customFormat="1" ht="15" customHeight="1"/>
    <row r="510" s="121" customFormat="1" ht="15" customHeight="1"/>
    <row r="511" s="121" customFormat="1" ht="15" customHeight="1"/>
    <row r="512" s="121" customFormat="1" ht="15" customHeight="1"/>
    <row r="513" s="121" customFormat="1" ht="15" customHeight="1"/>
    <row r="514" s="121" customFormat="1" ht="15" customHeight="1"/>
    <row r="515" s="121" customFormat="1" ht="15" customHeight="1"/>
    <row r="516" s="121" customFormat="1" ht="15" customHeight="1"/>
    <row r="517" s="121" customFormat="1" ht="15" customHeight="1"/>
    <row r="518" s="121" customFormat="1" ht="15" customHeight="1"/>
    <row r="519" s="121" customFormat="1" ht="15" customHeight="1"/>
    <row r="520" s="121" customFormat="1" ht="15" customHeight="1"/>
    <row r="521" s="121" customFormat="1" ht="15" customHeight="1"/>
    <row r="522" s="121" customFormat="1" ht="15" customHeight="1"/>
    <row r="523" s="121" customFormat="1" ht="15" customHeight="1"/>
    <row r="524" s="121" customFormat="1" ht="15" customHeight="1"/>
    <row r="525" s="121" customFormat="1" ht="15" customHeight="1"/>
    <row r="526" s="121" customFormat="1" ht="15" customHeight="1"/>
    <row r="527" s="121" customFormat="1" ht="15" customHeight="1"/>
    <row r="528" s="121" customFormat="1" ht="15" customHeight="1"/>
    <row r="529" s="121" customFormat="1" ht="15" customHeight="1"/>
    <row r="530" s="121" customFormat="1" ht="15" customHeight="1"/>
    <row r="531" s="121" customFormat="1" ht="15" customHeight="1"/>
    <row r="532" s="121" customFormat="1" ht="15" customHeight="1"/>
    <row r="533" s="121" customFormat="1" ht="15" customHeight="1"/>
    <row r="534" s="121" customFormat="1" ht="15" customHeight="1"/>
    <row r="535" s="121" customFormat="1" ht="15" customHeight="1"/>
    <row r="536" s="121" customFormat="1" ht="15" customHeight="1"/>
    <row r="537" s="121" customFormat="1" ht="15" customHeight="1"/>
    <row r="538" s="121" customFormat="1" ht="15" customHeight="1"/>
    <row r="539" s="121" customFormat="1" ht="15" customHeight="1"/>
    <row r="540" s="121" customFormat="1" ht="15" customHeight="1"/>
    <row r="541" s="121" customFormat="1" ht="15" customHeight="1"/>
    <row r="542" s="121" customFormat="1" ht="15" customHeight="1"/>
    <row r="543" s="121" customFormat="1" ht="15" customHeight="1"/>
    <row r="544" s="121" customFormat="1" ht="15" customHeight="1"/>
    <row r="545" s="121" customFormat="1" ht="15" customHeight="1"/>
    <row r="546" s="121" customFormat="1" ht="15" customHeight="1"/>
    <row r="547" s="121" customFormat="1" ht="15" customHeight="1"/>
    <row r="548" s="121" customFormat="1" ht="15" customHeight="1"/>
    <row r="549" s="121" customFormat="1" ht="15" customHeight="1"/>
    <row r="550" s="121" customFormat="1" ht="15" customHeight="1"/>
    <row r="551" s="121" customFormat="1" ht="15" customHeight="1"/>
    <row r="552" s="121" customFormat="1" ht="15" customHeight="1"/>
    <row r="553" s="121" customFormat="1" ht="15" customHeight="1"/>
    <row r="554" s="121" customFormat="1" ht="15" customHeight="1"/>
    <row r="555" s="121" customFormat="1" ht="15" customHeight="1"/>
    <row r="556" s="121" customFormat="1" ht="15" customHeight="1"/>
    <row r="557" s="121" customFormat="1" ht="15" customHeight="1"/>
    <row r="558" s="121" customFormat="1" ht="15" customHeight="1"/>
    <row r="559" s="121" customFormat="1" ht="15" customHeight="1"/>
    <row r="560" s="121" customFormat="1" ht="15" customHeight="1"/>
    <row r="561" s="121" customFormat="1" ht="15" customHeight="1"/>
    <row r="562" s="121" customFormat="1" ht="15" customHeight="1"/>
    <row r="563" s="121" customFormat="1" ht="15" customHeight="1"/>
    <row r="564" s="121" customFormat="1" ht="15" customHeight="1"/>
    <row r="565" s="121" customFormat="1" ht="15" customHeight="1"/>
    <row r="566" s="121" customFormat="1" ht="15" customHeight="1"/>
    <row r="567" s="121" customFormat="1" ht="15" customHeight="1"/>
    <row r="568" s="121" customFormat="1" ht="15" customHeight="1"/>
    <row r="569" s="121" customFormat="1" ht="15" customHeight="1"/>
    <row r="570" s="121" customFormat="1" ht="15" customHeight="1"/>
    <row r="571" s="121" customFormat="1" ht="15" customHeight="1"/>
    <row r="572" s="121" customFormat="1" ht="15" customHeight="1"/>
    <row r="573" s="121" customFormat="1" ht="15" customHeight="1"/>
    <row r="574" s="121" customFormat="1" ht="15" customHeight="1"/>
    <row r="575" s="121" customFormat="1" ht="15" customHeight="1"/>
    <row r="576" s="121" customFormat="1" ht="15" customHeight="1"/>
    <row r="577" s="121" customFormat="1" ht="15" customHeight="1"/>
    <row r="578" s="121" customFormat="1" ht="15" customHeight="1"/>
    <row r="579" s="121" customFormat="1" ht="15" customHeight="1"/>
    <row r="580" s="121" customFormat="1" ht="15" customHeight="1"/>
    <row r="581" s="121" customFormat="1" ht="15" customHeight="1"/>
    <row r="582" s="121" customFormat="1" ht="15" customHeight="1"/>
    <row r="583" s="121" customFormat="1" ht="15" customHeight="1"/>
    <row r="584" s="121" customFormat="1" ht="15" customHeight="1"/>
    <row r="585" s="121" customFormat="1" ht="15" customHeight="1"/>
    <row r="586" s="121" customFormat="1" ht="15" customHeight="1"/>
    <row r="587" s="121" customFormat="1" ht="15" customHeight="1"/>
    <row r="588" s="121" customFormat="1" ht="15" customHeight="1"/>
    <row r="589" s="121" customFormat="1" ht="15" customHeight="1"/>
    <row r="590" s="121" customFormat="1" ht="15" customHeight="1"/>
    <row r="591" s="121" customFormat="1" ht="15" customHeight="1"/>
    <row r="592" s="121" customFormat="1" ht="15" customHeight="1"/>
    <row r="593" s="121" customFormat="1" ht="15" customHeight="1"/>
    <row r="594" s="121" customFormat="1" ht="15" customHeight="1"/>
    <row r="595" s="121" customFormat="1" ht="15" customHeight="1"/>
    <row r="596" s="121" customFormat="1" ht="15" customHeight="1"/>
    <row r="597" s="121" customFormat="1" ht="15" customHeight="1"/>
    <row r="598" s="121" customFormat="1" ht="15" customHeight="1"/>
    <row r="599" s="121" customFormat="1" ht="15" customHeight="1"/>
    <row r="600" s="121" customFormat="1" ht="15" customHeight="1"/>
    <row r="601" s="121" customFormat="1" ht="15" customHeight="1"/>
    <row r="602" s="121" customFormat="1" ht="15" customHeight="1"/>
    <row r="603" s="121" customFormat="1" ht="15" customHeight="1"/>
    <row r="604" s="121" customFormat="1" ht="15" customHeight="1"/>
    <row r="605" s="121" customFormat="1" ht="15" customHeight="1"/>
    <row r="606" s="121" customFormat="1" ht="15" customHeight="1"/>
    <row r="607" s="121" customFormat="1" ht="15" customHeight="1"/>
    <row r="608" s="121" customFormat="1" ht="15" customHeight="1"/>
    <row r="609" s="121" customFormat="1" ht="15" customHeight="1"/>
    <row r="610" s="121" customFormat="1" ht="15" customHeight="1"/>
    <row r="611" s="121" customFormat="1" ht="15" customHeight="1"/>
    <row r="612" s="121" customFormat="1" ht="15" customHeight="1"/>
    <row r="613" s="121" customFormat="1" ht="15" customHeight="1"/>
    <row r="614" s="121" customFormat="1" ht="15" customHeight="1"/>
    <row r="615" s="121" customFormat="1" ht="15" customHeight="1"/>
    <row r="616" s="121" customFormat="1" ht="15" customHeight="1"/>
    <row r="617" s="121" customFormat="1" ht="15" customHeight="1"/>
    <row r="618" s="121" customFormat="1" ht="15" customHeight="1"/>
    <row r="619" s="121" customFormat="1" ht="15" customHeight="1"/>
    <row r="620" s="121" customFormat="1" ht="15" customHeight="1"/>
    <row r="621" s="121" customFormat="1" ht="15" customHeight="1"/>
    <row r="622" s="121" customFormat="1" ht="15" customHeight="1"/>
    <row r="623" s="121" customFormat="1" ht="15" customHeight="1"/>
    <row r="624" s="121" customFormat="1" ht="15" customHeight="1"/>
    <row r="625" s="121" customFormat="1" ht="15" customHeight="1"/>
    <row r="626" s="121" customFormat="1" ht="15" customHeight="1"/>
    <row r="627" s="121" customFormat="1" ht="15" customHeight="1"/>
    <row r="628" s="121" customFormat="1" ht="15" customHeight="1"/>
    <row r="629" s="121" customFormat="1" ht="15" customHeight="1"/>
    <row r="630" s="121" customFormat="1" ht="15" customHeight="1"/>
    <row r="631" s="121" customFormat="1" ht="15" customHeight="1"/>
    <row r="632" s="121" customFormat="1" ht="15" customHeight="1"/>
    <row r="633" s="121" customFormat="1" ht="15" customHeight="1"/>
    <row r="634" s="121" customFormat="1" ht="15" customHeight="1"/>
    <row r="635" s="121" customFormat="1" ht="15" customHeight="1"/>
    <row r="636" s="121" customFormat="1" ht="15" customHeight="1"/>
    <row r="637" s="121" customFormat="1" ht="15" customHeight="1"/>
    <row r="638" s="121" customFormat="1" ht="15" customHeight="1"/>
    <row r="639" s="121" customFormat="1" ht="15" customHeight="1"/>
    <row r="640" s="121" customFormat="1" ht="15" customHeight="1"/>
    <row r="641" s="121" customFormat="1" ht="15" customHeight="1"/>
    <row r="642" s="121" customFormat="1" ht="15" customHeight="1"/>
    <row r="643" s="121" customFormat="1" ht="15" customHeight="1"/>
    <row r="644" s="121" customFormat="1" ht="15" customHeight="1"/>
    <row r="645" s="121" customFormat="1" ht="15" customHeight="1"/>
    <row r="646" s="121" customFormat="1" ht="15" customHeight="1"/>
    <row r="647" s="121" customFormat="1" ht="15" customHeight="1"/>
    <row r="648" s="121" customFormat="1" ht="15" customHeight="1"/>
    <row r="649" s="121" customFormat="1" ht="15" customHeight="1"/>
    <row r="650" s="121" customFormat="1" ht="15" customHeight="1"/>
    <row r="651" s="121" customFormat="1" ht="15" customHeight="1"/>
    <row r="652" s="121" customFormat="1" ht="15" customHeight="1"/>
    <row r="653" s="121" customFormat="1" ht="15" customHeight="1"/>
    <row r="654" s="121" customFormat="1" ht="15" customHeight="1"/>
    <row r="655" s="121" customFormat="1" ht="15" customHeight="1"/>
    <row r="656" s="121" customFormat="1" ht="15" customHeight="1"/>
    <row r="657" s="121" customFormat="1" ht="15" customHeight="1"/>
    <row r="658" s="121" customFormat="1" ht="15" customHeight="1"/>
    <row r="659" s="121" customFormat="1" ht="15" customHeight="1"/>
    <row r="660" s="121" customFormat="1" ht="15" customHeight="1"/>
    <row r="661" s="121" customFormat="1" ht="15" customHeight="1"/>
    <row r="662" s="121" customFormat="1" ht="15" customHeight="1"/>
    <row r="663" s="121" customFormat="1" ht="15" customHeight="1"/>
    <row r="664" s="121" customFormat="1" ht="15" customHeight="1"/>
    <row r="665" s="121" customFormat="1" ht="15" customHeight="1"/>
    <row r="666" s="121" customFormat="1" ht="15" customHeight="1"/>
    <row r="667" s="121" customFormat="1" ht="15" customHeight="1"/>
    <row r="668" s="121" customFormat="1" ht="15" customHeight="1"/>
    <row r="669" s="121" customFormat="1" ht="15" customHeight="1"/>
    <row r="670" s="121" customFormat="1" ht="15" customHeight="1"/>
    <row r="671" s="121" customFormat="1" ht="15" customHeight="1"/>
    <row r="672" s="121" customFormat="1" ht="15" customHeight="1"/>
    <row r="673" s="121" customFormat="1" ht="15" customHeight="1"/>
    <row r="674" s="121" customFormat="1" ht="15" customHeight="1"/>
    <row r="675" s="121" customFormat="1" ht="15" customHeight="1"/>
    <row r="676" s="121" customFormat="1" ht="15" customHeight="1"/>
    <row r="677" s="121" customFormat="1" ht="15" customHeight="1"/>
    <row r="678" s="121" customFormat="1" ht="15" customHeight="1"/>
    <row r="679" s="121" customFormat="1" ht="15" customHeight="1"/>
    <row r="680" s="121" customFormat="1" ht="15" customHeight="1"/>
    <row r="681" s="121" customFormat="1" ht="15" customHeight="1"/>
    <row r="682" s="121" customFormat="1" ht="15" customHeight="1"/>
    <row r="683" s="121" customFormat="1" ht="15" customHeight="1"/>
    <row r="684" s="121" customFormat="1" ht="15" customHeight="1"/>
    <row r="685" s="121" customFormat="1" ht="15" customHeight="1"/>
    <row r="686" s="121" customFormat="1" ht="15" customHeight="1"/>
    <row r="687" s="121" customFormat="1" ht="15" customHeight="1"/>
    <row r="688" s="121" customFormat="1" ht="15" customHeight="1"/>
    <row r="689" s="121" customFormat="1" ht="15" customHeight="1"/>
    <row r="690" s="121" customFormat="1" ht="15" customHeight="1"/>
    <row r="691" s="121" customFormat="1" ht="15" customHeight="1"/>
    <row r="692" s="121" customFormat="1" ht="15" customHeight="1"/>
    <row r="693" s="121" customFormat="1" ht="15" customHeight="1"/>
    <row r="694" s="121" customFormat="1" ht="15" customHeight="1"/>
    <row r="695" s="121" customFormat="1" ht="15" customHeight="1"/>
    <row r="696" s="121" customFormat="1" ht="15" customHeight="1"/>
    <row r="697" s="121" customFormat="1" ht="15" customHeight="1"/>
    <row r="698" s="121" customFormat="1" ht="15" customHeight="1"/>
    <row r="699" s="121" customFormat="1" ht="15" customHeight="1"/>
    <row r="700" s="121" customFormat="1" ht="15" customHeight="1"/>
    <row r="701" s="121" customFormat="1" ht="15" customHeight="1"/>
    <row r="702" s="121" customFormat="1" ht="15" customHeight="1"/>
    <row r="703" s="121" customFormat="1" ht="15" customHeight="1"/>
    <row r="704" s="121" customFormat="1" ht="15" customHeight="1"/>
    <row r="705" s="121" customFormat="1" ht="15" customHeight="1"/>
    <row r="706" s="121" customFormat="1" ht="15" customHeight="1"/>
    <row r="707" s="121" customFormat="1" ht="15" customHeight="1"/>
    <row r="708" s="121" customFormat="1" ht="15" customHeight="1"/>
    <row r="709" s="121" customFormat="1" ht="15" customHeight="1"/>
    <row r="710" s="121" customFormat="1" ht="15" customHeight="1"/>
    <row r="711" s="121" customFormat="1" ht="15" customHeight="1"/>
    <row r="712" s="121" customFormat="1" ht="15" customHeight="1"/>
    <row r="713" s="121" customFormat="1" ht="15" customHeight="1"/>
    <row r="714" s="121" customFormat="1" ht="15" customHeight="1"/>
    <row r="715" s="121" customFormat="1" ht="15" customHeight="1"/>
    <row r="716" s="121" customFormat="1" ht="15" customHeight="1"/>
    <row r="717" s="121" customFormat="1" ht="15" customHeight="1"/>
    <row r="718" s="121" customFormat="1" ht="15" customHeight="1"/>
    <row r="719" s="121" customFormat="1" ht="15" customHeight="1"/>
    <row r="720" s="121" customFormat="1" ht="15" customHeight="1"/>
    <row r="721" s="121" customFormat="1" ht="15" customHeight="1"/>
    <row r="722" s="121" customFormat="1" ht="15" customHeight="1"/>
    <row r="723" s="121" customFormat="1" ht="15" customHeight="1"/>
    <row r="724" s="121" customFormat="1" ht="15" customHeight="1"/>
    <row r="725" s="121" customFormat="1" ht="15" customHeight="1"/>
    <row r="726" s="121" customFormat="1" ht="15" customHeight="1"/>
    <row r="727" s="121" customFormat="1" ht="15" customHeight="1"/>
    <row r="728" s="121" customFormat="1" ht="15" customHeight="1"/>
    <row r="729" s="121" customFormat="1" ht="15" customHeight="1"/>
    <row r="730" s="121" customFormat="1" ht="15" customHeight="1"/>
    <row r="731" s="121" customFormat="1" ht="15" customHeight="1"/>
    <row r="732" s="121" customFormat="1" ht="15" customHeight="1"/>
    <row r="733" s="121" customFormat="1" ht="15" customHeight="1"/>
    <row r="734" s="121" customFormat="1" ht="15" customHeight="1"/>
    <row r="735" s="121" customFormat="1" ht="15" customHeight="1"/>
    <row r="736" s="121" customFormat="1" ht="15" customHeight="1"/>
    <row r="737" s="121" customFormat="1" ht="15" customHeight="1"/>
    <row r="738" s="121" customFormat="1" ht="15" customHeight="1"/>
    <row r="739" s="121" customFormat="1" ht="15" customHeight="1"/>
    <row r="740" s="121" customFormat="1" ht="15" customHeight="1"/>
    <row r="741" s="121" customFormat="1" ht="15" customHeight="1"/>
    <row r="742" s="121" customFormat="1" ht="15" customHeight="1"/>
    <row r="743" s="121" customFormat="1" ht="15" customHeight="1"/>
    <row r="744" s="121" customFormat="1" ht="15" customHeight="1"/>
    <row r="745" s="121" customFormat="1" ht="15" customHeight="1"/>
    <row r="746" s="121" customFormat="1" ht="15" customHeight="1"/>
    <row r="747" s="121" customFormat="1" ht="15" customHeight="1"/>
    <row r="748" s="121" customFormat="1" ht="15" customHeight="1"/>
    <row r="749" s="121" customFormat="1" ht="15" customHeight="1"/>
    <row r="750" s="121" customFormat="1" ht="15" customHeight="1"/>
    <row r="751" s="121" customFormat="1" ht="15" customHeight="1"/>
    <row r="752" s="121" customFormat="1" ht="15" customHeight="1"/>
    <row r="753" s="121" customFormat="1" ht="15" customHeight="1"/>
    <row r="754" s="121" customFormat="1" ht="15" customHeight="1"/>
    <row r="755" s="121" customFormat="1" ht="15" customHeight="1"/>
    <row r="756" s="121" customFormat="1" ht="15" customHeight="1"/>
    <row r="757" s="121" customFormat="1" ht="15" customHeight="1"/>
    <row r="758" s="121" customFormat="1" ht="15" customHeight="1"/>
    <row r="759" s="121" customFormat="1" ht="15" customHeight="1"/>
    <row r="760" s="121" customFormat="1" ht="15" customHeight="1"/>
    <row r="761" s="121" customFormat="1" ht="15" customHeight="1"/>
    <row r="762" s="121" customFormat="1" ht="15" customHeight="1"/>
    <row r="763" s="121" customFormat="1" ht="15" customHeight="1"/>
    <row r="764" s="121" customFormat="1" ht="15" customHeight="1"/>
    <row r="765" s="121" customFormat="1" ht="15" customHeight="1"/>
    <row r="766" s="121" customFormat="1" ht="15" customHeight="1"/>
    <row r="767" s="121" customFormat="1" ht="15" customHeight="1"/>
    <row r="768" s="121" customFormat="1" ht="15" customHeight="1"/>
    <row r="769" s="121" customFormat="1" ht="15" customHeight="1"/>
    <row r="770" s="121" customFormat="1" ht="15" customHeight="1"/>
    <row r="771" s="121" customFormat="1" ht="15" customHeight="1"/>
    <row r="772" s="121" customFormat="1" ht="15" customHeight="1"/>
    <row r="773" s="121" customFormat="1" ht="15" customHeight="1"/>
    <row r="774" s="121" customFormat="1" ht="15" customHeight="1"/>
    <row r="775" s="121" customFormat="1" ht="15" customHeight="1"/>
    <row r="776" s="121" customFormat="1" ht="15" customHeight="1"/>
    <row r="777" s="121" customFormat="1" ht="15" customHeight="1"/>
    <row r="778" s="121" customFormat="1" ht="15" customHeight="1"/>
    <row r="779" s="121" customFormat="1" ht="15" customHeight="1"/>
    <row r="780" s="121" customFormat="1" ht="15" customHeight="1"/>
    <row r="781" s="121" customFormat="1" ht="15" customHeight="1"/>
    <row r="782" s="121" customFormat="1" ht="15" customHeight="1"/>
    <row r="783" s="121" customFormat="1" ht="15" customHeight="1"/>
    <row r="784" s="121" customFormat="1" ht="15" customHeight="1"/>
    <row r="785" s="121" customFormat="1" ht="15" customHeight="1"/>
    <row r="786" s="121" customFormat="1" ht="15" customHeight="1"/>
    <row r="787" s="121" customFormat="1" ht="15" customHeight="1"/>
    <row r="788" s="121" customFormat="1" ht="15" customHeight="1"/>
    <row r="789" s="121" customFormat="1" ht="15" customHeight="1"/>
    <row r="790" s="121" customFormat="1" ht="15" customHeight="1"/>
    <row r="791" s="121" customFormat="1" ht="15" customHeight="1"/>
    <row r="792" s="121" customFormat="1" ht="15" customHeight="1"/>
    <row r="793" s="121" customFormat="1" ht="15" customHeight="1"/>
    <row r="794" s="121" customFormat="1" ht="15" customHeight="1"/>
    <row r="795" s="121" customFormat="1" ht="15" customHeight="1"/>
    <row r="796" s="121" customFormat="1" ht="15" customHeight="1"/>
    <row r="797" s="121" customFormat="1" ht="15" customHeight="1"/>
    <row r="798" s="121" customFormat="1" ht="15" customHeight="1"/>
    <row r="799" s="121" customFormat="1" ht="15" customHeight="1"/>
    <row r="800" s="121" customFormat="1" ht="15" customHeight="1"/>
    <row r="801" s="121" customFormat="1" ht="15" customHeight="1"/>
    <row r="802" s="121" customFormat="1" ht="15" customHeight="1"/>
    <row r="803" s="121" customFormat="1" ht="15" customHeight="1"/>
    <row r="804" s="121" customFormat="1" ht="15" customHeight="1"/>
    <row r="805" s="121" customFormat="1" ht="15" customHeight="1"/>
  </sheetData>
  <mergeCells count="1">
    <mergeCell ref="A1:D1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F7380-1EAB-47FB-BE9F-4586F5244404}">
  <dimension ref="A1:Z55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X1"/>
    </sheetView>
  </sheetViews>
  <sheetFormatPr defaultColWidth="8.6328125" defaultRowHeight="15" customHeight="1"/>
  <cols>
    <col min="1" max="1" width="4.6328125" style="59" customWidth="1"/>
    <col min="2" max="2" width="4.90625" style="59" customWidth="1"/>
    <col min="3" max="3" width="0.90625" style="59" customWidth="1"/>
    <col min="4" max="24" width="8.36328125" style="59" customWidth="1"/>
    <col min="25" max="256" width="8.6328125" style="59"/>
    <col min="257" max="257" width="4.6328125" style="59" customWidth="1"/>
    <col min="258" max="258" width="4.90625" style="59" customWidth="1"/>
    <col min="259" max="259" width="0.90625" style="59" customWidth="1"/>
    <col min="260" max="280" width="8.36328125" style="59" customWidth="1"/>
    <col min="281" max="512" width="8.6328125" style="59"/>
    <col min="513" max="513" width="4.6328125" style="59" customWidth="1"/>
    <col min="514" max="514" width="4.90625" style="59" customWidth="1"/>
    <col min="515" max="515" width="0.90625" style="59" customWidth="1"/>
    <col min="516" max="536" width="8.36328125" style="59" customWidth="1"/>
    <col min="537" max="768" width="8.6328125" style="59"/>
    <col min="769" max="769" width="4.6328125" style="59" customWidth="1"/>
    <col min="770" max="770" width="4.90625" style="59" customWidth="1"/>
    <col min="771" max="771" width="0.90625" style="59" customWidth="1"/>
    <col min="772" max="792" width="8.36328125" style="59" customWidth="1"/>
    <col min="793" max="1024" width="8.6328125" style="59"/>
    <col min="1025" max="1025" width="4.6328125" style="59" customWidth="1"/>
    <col min="1026" max="1026" width="4.90625" style="59" customWidth="1"/>
    <col min="1027" max="1027" width="0.90625" style="59" customWidth="1"/>
    <col min="1028" max="1048" width="8.36328125" style="59" customWidth="1"/>
    <col min="1049" max="1280" width="8.6328125" style="59"/>
    <col min="1281" max="1281" width="4.6328125" style="59" customWidth="1"/>
    <col min="1282" max="1282" width="4.90625" style="59" customWidth="1"/>
    <col min="1283" max="1283" width="0.90625" style="59" customWidth="1"/>
    <col min="1284" max="1304" width="8.36328125" style="59" customWidth="1"/>
    <col min="1305" max="1536" width="8.6328125" style="59"/>
    <col min="1537" max="1537" width="4.6328125" style="59" customWidth="1"/>
    <col min="1538" max="1538" width="4.90625" style="59" customWidth="1"/>
    <col min="1539" max="1539" width="0.90625" style="59" customWidth="1"/>
    <col min="1540" max="1560" width="8.36328125" style="59" customWidth="1"/>
    <col min="1561" max="1792" width="8.6328125" style="59"/>
    <col min="1793" max="1793" width="4.6328125" style="59" customWidth="1"/>
    <col min="1794" max="1794" width="4.90625" style="59" customWidth="1"/>
    <col min="1795" max="1795" width="0.90625" style="59" customWidth="1"/>
    <col min="1796" max="1816" width="8.36328125" style="59" customWidth="1"/>
    <col min="1817" max="2048" width="8.6328125" style="59"/>
    <col min="2049" max="2049" width="4.6328125" style="59" customWidth="1"/>
    <col min="2050" max="2050" width="4.90625" style="59" customWidth="1"/>
    <col min="2051" max="2051" width="0.90625" style="59" customWidth="1"/>
    <col min="2052" max="2072" width="8.36328125" style="59" customWidth="1"/>
    <col min="2073" max="2304" width="8.6328125" style="59"/>
    <col min="2305" max="2305" width="4.6328125" style="59" customWidth="1"/>
    <col min="2306" max="2306" width="4.90625" style="59" customWidth="1"/>
    <col min="2307" max="2307" width="0.90625" style="59" customWidth="1"/>
    <col min="2308" max="2328" width="8.36328125" style="59" customWidth="1"/>
    <col min="2329" max="2560" width="8.6328125" style="59"/>
    <col min="2561" max="2561" width="4.6328125" style="59" customWidth="1"/>
    <col min="2562" max="2562" width="4.90625" style="59" customWidth="1"/>
    <col min="2563" max="2563" width="0.90625" style="59" customWidth="1"/>
    <col min="2564" max="2584" width="8.36328125" style="59" customWidth="1"/>
    <col min="2585" max="2816" width="8.6328125" style="59"/>
    <col min="2817" max="2817" width="4.6328125" style="59" customWidth="1"/>
    <col min="2818" max="2818" width="4.90625" style="59" customWidth="1"/>
    <col min="2819" max="2819" width="0.90625" style="59" customWidth="1"/>
    <col min="2820" max="2840" width="8.36328125" style="59" customWidth="1"/>
    <col min="2841" max="3072" width="8.6328125" style="59"/>
    <col min="3073" max="3073" width="4.6328125" style="59" customWidth="1"/>
    <col min="3074" max="3074" width="4.90625" style="59" customWidth="1"/>
    <col min="3075" max="3075" width="0.90625" style="59" customWidth="1"/>
    <col min="3076" max="3096" width="8.36328125" style="59" customWidth="1"/>
    <col min="3097" max="3328" width="8.6328125" style="59"/>
    <col min="3329" max="3329" width="4.6328125" style="59" customWidth="1"/>
    <col min="3330" max="3330" width="4.90625" style="59" customWidth="1"/>
    <col min="3331" max="3331" width="0.90625" style="59" customWidth="1"/>
    <col min="3332" max="3352" width="8.36328125" style="59" customWidth="1"/>
    <col min="3353" max="3584" width="8.6328125" style="59"/>
    <col min="3585" max="3585" width="4.6328125" style="59" customWidth="1"/>
    <col min="3586" max="3586" width="4.90625" style="59" customWidth="1"/>
    <col min="3587" max="3587" width="0.90625" style="59" customWidth="1"/>
    <col min="3588" max="3608" width="8.36328125" style="59" customWidth="1"/>
    <col min="3609" max="3840" width="8.6328125" style="59"/>
    <col min="3841" max="3841" width="4.6328125" style="59" customWidth="1"/>
    <col min="3842" max="3842" width="4.90625" style="59" customWidth="1"/>
    <col min="3843" max="3843" width="0.90625" style="59" customWidth="1"/>
    <col min="3844" max="3864" width="8.36328125" style="59" customWidth="1"/>
    <col min="3865" max="4096" width="8.6328125" style="59"/>
    <col min="4097" max="4097" width="4.6328125" style="59" customWidth="1"/>
    <col min="4098" max="4098" width="4.90625" style="59" customWidth="1"/>
    <col min="4099" max="4099" width="0.90625" style="59" customWidth="1"/>
    <col min="4100" max="4120" width="8.36328125" style="59" customWidth="1"/>
    <col min="4121" max="4352" width="8.6328125" style="59"/>
    <col min="4353" max="4353" width="4.6328125" style="59" customWidth="1"/>
    <col min="4354" max="4354" width="4.90625" style="59" customWidth="1"/>
    <col min="4355" max="4355" width="0.90625" style="59" customWidth="1"/>
    <col min="4356" max="4376" width="8.36328125" style="59" customWidth="1"/>
    <col min="4377" max="4608" width="8.6328125" style="59"/>
    <col min="4609" max="4609" width="4.6328125" style="59" customWidth="1"/>
    <col min="4610" max="4610" width="4.90625" style="59" customWidth="1"/>
    <col min="4611" max="4611" width="0.90625" style="59" customWidth="1"/>
    <col min="4612" max="4632" width="8.36328125" style="59" customWidth="1"/>
    <col min="4633" max="4864" width="8.6328125" style="59"/>
    <col min="4865" max="4865" width="4.6328125" style="59" customWidth="1"/>
    <col min="4866" max="4866" width="4.90625" style="59" customWidth="1"/>
    <col min="4867" max="4867" width="0.90625" style="59" customWidth="1"/>
    <col min="4868" max="4888" width="8.36328125" style="59" customWidth="1"/>
    <col min="4889" max="5120" width="8.6328125" style="59"/>
    <col min="5121" max="5121" width="4.6328125" style="59" customWidth="1"/>
    <col min="5122" max="5122" width="4.90625" style="59" customWidth="1"/>
    <col min="5123" max="5123" width="0.90625" style="59" customWidth="1"/>
    <col min="5124" max="5144" width="8.36328125" style="59" customWidth="1"/>
    <col min="5145" max="5376" width="8.6328125" style="59"/>
    <col min="5377" max="5377" width="4.6328125" style="59" customWidth="1"/>
    <col min="5378" max="5378" width="4.90625" style="59" customWidth="1"/>
    <col min="5379" max="5379" width="0.90625" style="59" customWidth="1"/>
    <col min="5380" max="5400" width="8.36328125" style="59" customWidth="1"/>
    <col min="5401" max="5632" width="8.6328125" style="59"/>
    <col min="5633" max="5633" width="4.6328125" style="59" customWidth="1"/>
    <col min="5634" max="5634" width="4.90625" style="59" customWidth="1"/>
    <col min="5635" max="5635" width="0.90625" style="59" customWidth="1"/>
    <col min="5636" max="5656" width="8.36328125" style="59" customWidth="1"/>
    <col min="5657" max="5888" width="8.6328125" style="59"/>
    <col min="5889" max="5889" width="4.6328125" style="59" customWidth="1"/>
    <col min="5890" max="5890" width="4.90625" style="59" customWidth="1"/>
    <col min="5891" max="5891" width="0.90625" style="59" customWidth="1"/>
    <col min="5892" max="5912" width="8.36328125" style="59" customWidth="1"/>
    <col min="5913" max="6144" width="8.6328125" style="59"/>
    <col min="6145" max="6145" width="4.6328125" style="59" customWidth="1"/>
    <col min="6146" max="6146" width="4.90625" style="59" customWidth="1"/>
    <col min="6147" max="6147" width="0.90625" style="59" customWidth="1"/>
    <col min="6148" max="6168" width="8.36328125" style="59" customWidth="1"/>
    <col min="6169" max="6400" width="8.6328125" style="59"/>
    <col min="6401" max="6401" width="4.6328125" style="59" customWidth="1"/>
    <col min="6402" max="6402" width="4.90625" style="59" customWidth="1"/>
    <col min="6403" max="6403" width="0.90625" style="59" customWidth="1"/>
    <col min="6404" max="6424" width="8.36328125" style="59" customWidth="1"/>
    <col min="6425" max="6656" width="8.6328125" style="59"/>
    <col min="6657" max="6657" width="4.6328125" style="59" customWidth="1"/>
    <col min="6658" max="6658" width="4.90625" style="59" customWidth="1"/>
    <col min="6659" max="6659" width="0.90625" style="59" customWidth="1"/>
    <col min="6660" max="6680" width="8.36328125" style="59" customWidth="1"/>
    <col min="6681" max="6912" width="8.6328125" style="59"/>
    <col min="6913" max="6913" width="4.6328125" style="59" customWidth="1"/>
    <col min="6914" max="6914" width="4.90625" style="59" customWidth="1"/>
    <col min="6915" max="6915" width="0.90625" style="59" customWidth="1"/>
    <col min="6916" max="6936" width="8.36328125" style="59" customWidth="1"/>
    <col min="6937" max="7168" width="8.6328125" style="59"/>
    <col min="7169" max="7169" width="4.6328125" style="59" customWidth="1"/>
    <col min="7170" max="7170" width="4.90625" style="59" customWidth="1"/>
    <col min="7171" max="7171" width="0.90625" style="59" customWidth="1"/>
    <col min="7172" max="7192" width="8.36328125" style="59" customWidth="1"/>
    <col min="7193" max="7424" width="8.6328125" style="59"/>
    <col min="7425" max="7425" width="4.6328125" style="59" customWidth="1"/>
    <col min="7426" max="7426" width="4.90625" style="59" customWidth="1"/>
    <col min="7427" max="7427" width="0.90625" style="59" customWidth="1"/>
    <col min="7428" max="7448" width="8.36328125" style="59" customWidth="1"/>
    <col min="7449" max="7680" width="8.6328125" style="59"/>
    <col min="7681" max="7681" width="4.6328125" style="59" customWidth="1"/>
    <col min="7682" max="7682" width="4.90625" style="59" customWidth="1"/>
    <col min="7683" max="7683" width="0.90625" style="59" customWidth="1"/>
    <col min="7684" max="7704" width="8.36328125" style="59" customWidth="1"/>
    <col min="7705" max="7936" width="8.6328125" style="59"/>
    <col min="7937" max="7937" width="4.6328125" style="59" customWidth="1"/>
    <col min="7938" max="7938" width="4.90625" style="59" customWidth="1"/>
    <col min="7939" max="7939" width="0.90625" style="59" customWidth="1"/>
    <col min="7940" max="7960" width="8.36328125" style="59" customWidth="1"/>
    <col min="7961" max="8192" width="8.6328125" style="59"/>
    <col min="8193" max="8193" width="4.6328125" style="59" customWidth="1"/>
    <col min="8194" max="8194" width="4.90625" style="59" customWidth="1"/>
    <col min="8195" max="8195" width="0.90625" style="59" customWidth="1"/>
    <col min="8196" max="8216" width="8.36328125" style="59" customWidth="1"/>
    <col min="8217" max="8448" width="8.6328125" style="59"/>
    <col min="8449" max="8449" width="4.6328125" style="59" customWidth="1"/>
    <col min="8450" max="8450" width="4.90625" style="59" customWidth="1"/>
    <col min="8451" max="8451" width="0.90625" style="59" customWidth="1"/>
    <col min="8452" max="8472" width="8.36328125" style="59" customWidth="1"/>
    <col min="8473" max="8704" width="8.6328125" style="59"/>
    <col min="8705" max="8705" width="4.6328125" style="59" customWidth="1"/>
    <col min="8706" max="8706" width="4.90625" style="59" customWidth="1"/>
    <col min="8707" max="8707" width="0.90625" style="59" customWidth="1"/>
    <col min="8708" max="8728" width="8.36328125" style="59" customWidth="1"/>
    <col min="8729" max="8960" width="8.6328125" style="59"/>
    <col min="8961" max="8961" width="4.6328125" style="59" customWidth="1"/>
    <col min="8962" max="8962" width="4.90625" style="59" customWidth="1"/>
    <col min="8963" max="8963" width="0.90625" style="59" customWidth="1"/>
    <col min="8964" max="8984" width="8.36328125" style="59" customWidth="1"/>
    <col min="8985" max="9216" width="8.6328125" style="59"/>
    <col min="9217" max="9217" width="4.6328125" style="59" customWidth="1"/>
    <col min="9218" max="9218" width="4.90625" style="59" customWidth="1"/>
    <col min="9219" max="9219" width="0.90625" style="59" customWidth="1"/>
    <col min="9220" max="9240" width="8.36328125" style="59" customWidth="1"/>
    <col min="9241" max="9472" width="8.6328125" style="59"/>
    <col min="9473" max="9473" width="4.6328125" style="59" customWidth="1"/>
    <col min="9474" max="9474" width="4.90625" style="59" customWidth="1"/>
    <col min="9475" max="9475" width="0.90625" style="59" customWidth="1"/>
    <col min="9476" max="9496" width="8.36328125" style="59" customWidth="1"/>
    <col min="9497" max="9728" width="8.6328125" style="59"/>
    <col min="9729" max="9729" width="4.6328125" style="59" customWidth="1"/>
    <col min="9730" max="9730" width="4.90625" style="59" customWidth="1"/>
    <col min="9731" max="9731" width="0.90625" style="59" customWidth="1"/>
    <col min="9732" max="9752" width="8.36328125" style="59" customWidth="1"/>
    <col min="9753" max="9984" width="8.6328125" style="59"/>
    <col min="9985" max="9985" width="4.6328125" style="59" customWidth="1"/>
    <col min="9986" max="9986" width="4.90625" style="59" customWidth="1"/>
    <col min="9987" max="9987" width="0.90625" style="59" customWidth="1"/>
    <col min="9988" max="10008" width="8.36328125" style="59" customWidth="1"/>
    <col min="10009" max="10240" width="8.6328125" style="59"/>
    <col min="10241" max="10241" width="4.6328125" style="59" customWidth="1"/>
    <col min="10242" max="10242" width="4.90625" style="59" customWidth="1"/>
    <col min="10243" max="10243" width="0.90625" style="59" customWidth="1"/>
    <col min="10244" max="10264" width="8.36328125" style="59" customWidth="1"/>
    <col min="10265" max="10496" width="8.6328125" style="59"/>
    <col min="10497" max="10497" width="4.6328125" style="59" customWidth="1"/>
    <col min="10498" max="10498" width="4.90625" style="59" customWidth="1"/>
    <col min="10499" max="10499" width="0.90625" style="59" customWidth="1"/>
    <col min="10500" max="10520" width="8.36328125" style="59" customWidth="1"/>
    <col min="10521" max="10752" width="8.6328125" style="59"/>
    <col min="10753" max="10753" width="4.6328125" style="59" customWidth="1"/>
    <col min="10754" max="10754" width="4.90625" style="59" customWidth="1"/>
    <col min="10755" max="10755" width="0.90625" style="59" customWidth="1"/>
    <col min="10756" max="10776" width="8.36328125" style="59" customWidth="1"/>
    <col min="10777" max="11008" width="8.6328125" style="59"/>
    <col min="11009" max="11009" width="4.6328125" style="59" customWidth="1"/>
    <col min="11010" max="11010" width="4.90625" style="59" customWidth="1"/>
    <col min="11011" max="11011" width="0.90625" style="59" customWidth="1"/>
    <col min="11012" max="11032" width="8.36328125" style="59" customWidth="1"/>
    <col min="11033" max="11264" width="8.6328125" style="59"/>
    <col min="11265" max="11265" width="4.6328125" style="59" customWidth="1"/>
    <col min="11266" max="11266" width="4.90625" style="59" customWidth="1"/>
    <col min="11267" max="11267" width="0.90625" style="59" customWidth="1"/>
    <col min="11268" max="11288" width="8.36328125" style="59" customWidth="1"/>
    <col min="11289" max="11520" width="8.6328125" style="59"/>
    <col min="11521" max="11521" width="4.6328125" style="59" customWidth="1"/>
    <col min="11522" max="11522" width="4.90625" style="59" customWidth="1"/>
    <col min="11523" max="11523" width="0.90625" style="59" customWidth="1"/>
    <col min="11524" max="11544" width="8.36328125" style="59" customWidth="1"/>
    <col min="11545" max="11776" width="8.6328125" style="59"/>
    <col min="11777" max="11777" width="4.6328125" style="59" customWidth="1"/>
    <col min="11778" max="11778" width="4.90625" style="59" customWidth="1"/>
    <col min="11779" max="11779" width="0.90625" style="59" customWidth="1"/>
    <col min="11780" max="11800" width="8.36328125" style="59" customWidth="1"/>
    <col min="11801" max="12032" width="8.6328125" style="59"/>
    <col min="12033" max="12033" width="4.6328125" style="59" customWidth="1"/>
    <col min="12034" max="12034" width="4.90625" style="59" customWidth="1"/>
    <col min="12035" max="12035" width="0.90625" style="59" customWidth="1"/>
    <col min="12036" max="12056" width="8.36328125" style="59" customWidth="1"/>
    <col min="12057" max="12288" width="8.6328125" style="59"/>
    <col min="12289" max="12289" width="4.6328125" style="59" customWidth="1"/>
    <col min="12290" max="12290" width="4.90625" style="59" customWidth="1"/>
    <col min="12291" max="12291" width="0.90625" style="59" customWidth="1"/>
    <col min="12292" max="12312" width="8.36328125" style="59" customWidth="1"/>
    <col min="12313" max="12544" width="8.6328125" style="59"/>
    <col min="12545" max="12545" width="4.6328125" style="59" customWidth="1"/>
    <col min="12546" max="12546" width="4.90625" style="59" customWidth="1"/>
    <col min="12547" max="12547" width="0.90625" style="59" customWidth="1"/>
    <col min="12548" max="12568" width="8.36328125" style="59" customWidth="1"/>
    <col min="12569" max="12800" width="8.6328125" style="59"/>
    <col min="12801" max="12801" width="4.6328125" style="59" customWidth="1"/>
    <col min="12802" max="12802" width="4.90625" style="59" customWidth="1"/>
    <col min="12803" max="12803" width="0.90625" style="59" customWidth="1"/>
    <col min="12804" max="12824" width="8.36328125" style="59" customWidth="1"/>
    <col min="12825" max="13056" width="8.6328125" style="59"/>
    <col min="13057" max="13057" width="4.6328125" style="59" customWidth="1"/>
    <col min="13058" max="13058" width="4.90625" style="59" customWidth="1"/>
    <col min="13059" max="13059" width="0.90625" style="59" customWidth="1"/>
    <col min="13060" max="13080" width="8.36328125" style="59" customWidth="1"/>
    <col min="13081" max="13312" width="8.6328125" style="59"/>
    <col min="13313" max="13313" width="4.6328125" style="59" customWidth="1"/>
    <col min="13314" max="13314" width="4.90625" style="59" customWidth="1"/>
    <col min="13315" max="13315" width="0.90625" style="59" customWidth="1"/>
    <col min="13316" max="13336" width="8.36328125" style="59" customWidth="1"/>
    <col min="13337" max="13568" width="8.6328125" style="59"/>
    <col min="13569" max="13569" width="4.6328125" style="59" customWidth="1"/>
    <col min="13570" max="13570" width="4.90625" style="59" customWidth="1"/>
    <col min="13571" max="13571" width="0.90625" style="59" customWidth="1"/>
    <col min="13572" max="13592" width="8.36328125" style="59" customWidth="1"/>
    <col min="13593" max="13824" width="8.6328125" style="59"/>
    <col min="13825" max="13825" width="4.6328125" style="59" customWidth="1"/>
    <col min="13826" max="13826" width="4.90625" style="59" customWidth="1"/>
    <col min="13827" max="13827" width="0.90625" style="59" customWidth="1"/>
    <col min="13828" max="13848" width="8.36328125" style="59" customWidth="1"/>
    <col min="13849" max="14080" width="8.6328125" style="59"/>
    <col min="14081" max="14081" width="4.6328125" style="59" customWidth="1"/>
    <col min="14082" max="14082" width="4.90625" style="59" customWidth="1"/>
    <col min="14083" max="14083" width="0.90625" style="59" customWidth="1"/>
    <col min="14084" max="14104" width="8.36328125" style="59" customWidth="1"/>
    <col min="14105" max="14336" width="8.6328125" style="59"/>
    <col min="14337" max="14337" width="4.6328125" style="59" customWidth="1"/>
    <col min="14338" max="14338" width="4.90625" style="59" customWidth="1"/>
    <col min="14339" max="14339" width="0.90625" style="59" customWidth="1"/>
    <col min="14340" max="14360" width="8.36328125" style="59" customWidth="1"/>
    <col min="14361" max="14592" width="8.6328125" style="59"/>
    <col min="14593" max="14593" width="4.6328125" style="59" customWidth="1"/>
    <col min="14594" max="14594" width="4.90625" style="59" customWidth="1"/>
    <col min="14595" max="14595" width="0.90625" style="59" customWidth="1"/>
    <col min="14596" max="14616" width="8.36328125" style="59" customWidth="1"/>
    <col min="14617" max="14848" width="8.6328125" style="59"/>
    <col min="14849" max="14849" width="4.6328125" style="59" customWidth="1"/>
    <col min="14850" max="14850" width="4.90625" style="59" customWidth="1"/>
    <col min="14851" max="14851" width="0.90625" style="59" customWidth="1"/>
    <col min="14852" max="14872" width="8.36328125" style="59" customWidth="1"/>
    <col min="14873" max="15104" width="8.6328125" style="59"/>
    <col min="15105" max="15105" width="4.6328125" style="59" customWidth="1"/>
    <col min="15106" max="15106" width="4.90625" style="59" customWidth="1"/>
    <col min="15107" max="15107" width="0.90625" style="59" customWidth="1"/>
    <col min="15108" max="15128" width="8.36328125" style="59" customWidth="1"/>
    <col min="15129" max="15360" width="8.6328125" style="59"/>
    <col min="15361" max="15361" width="4.6328125" style="59" customWidth="1"/>
    <col min="15362" max="15362" width="4.90625" style="59" customWidth="1"/>
    <col min="15363" max="15363" width="0.90625" style="59" customWidth="1"/>
    <col min="15364" max="15384" width="8.36328125" style="59" customWidth="1"/>
    <col min="15385" max="15616" width="8.6328125" style="59"/>
    <col min="15617" max="15617" width="4.6328125" style="59" customWidth="1"/>
    <col min="15618" max="15618" width="4.90625" style="59" customWidth="1"/>
    <col min="15619" max="15619" width="0.90625" style="59" customWidth="1"/>
    <col min="15620" max="15640" width="8.36328125" style="59" customWidth="1"/>
    <col min="15641" max="15872" width="8.6328125" style="59"/>
    <col min="15873" max="15873" width="4.6328125" style="59" customWidth="1"/>
    <col min="15874" max="15874" width="4.90625" style="59" customWidth="1"/>
    <col min="15875" max="15875" width="0.90625" style="59" customWidth="1"/>
    <col min="15876" max="15896" width="8.36328125" style="59" customWidth="1"/>
    <col min="15897" max="16128" width="8.6328125" style="59"/>
    <col min="16129" max="16129" width="4.6328125" style="59" customWidth="1"/>
    <col min="16130" max="16130" width="4.90625" style="59" customWidth="1"/>
    <col min="16131" max="16131" width="0.90625" style="59" customWidth="1"/>
    <col min="16132" max="16152" width="8.36328125" style="59" customWidth="1"/>
    <col min="16153" max="16384" width="8.6328125" style="59"/>
  </cols>
  <sheetData>
    <row r="1" spans="1:24" ht="24" customHeight="1">
      <c r="A1" s="722" t="s">
        <v>95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  <c r="Q1" s="722"/>
      <c r="R1" s="722"/>
      <c r="S1" s="722"/>
      <c r="T1" s="722"/>
      <c r="U1" s="722"/>
      <c r="V1" s="722"/>
      <c r="W1" s="722"/>
      <c r="X1" s="722"/>
    </row>
    <row r="2" spans="1:24" ht="15" customHeight="1">
      <c r="A2" s="60"/>
      <c r="B2" s="102"/>
      <c r="C2" s="102"/>
      <c r="D2" s="102"/>
      <c r="E2" s="102"/>
      <c r="F2" s="102"/>
      <c r="G2" s="102"/>
      <c r="H2" s="102"/>
      <c r="I2" s="102"/>
      <c r="J2" s="102"/>
      <c r="K2" s="102"/>
      <c r="U2" s="60"/>
      <c r="V2" s="60"/>
      <c r="W2" s="60"/>
      <c r="X2" s="60"/>
    </row>
    <row r="3" spans="1:24" ht="15" customHeight="1">
      <c r="A3" s="60"/>
      <c r="B3" s="102"/>
      <c r="C3" s="102"/>
      <c r="D3" s="102"/>
      <c r="E3" s="102"/>
      <c r="F3" s="102"/>
      <c r="G3" s="102"/>
      <c r="H3" s="103"/>
      <c r="I3" s="102"/>
      <c r="J3" s="60"/>
      <c r="K3" s="102"/>
      <c r="L3" s="102"/>
      <c r="M3" s="60"/>
      <c r="N3" s="60"/>
      <c r="O3" s="60"/>
      <c r="P3" s="60"/>
      <c r="Q3" s="60"/>
      <c r="R3" s="60"/>
      <c r="S3" s="60"/>
      <c r="T3" s="60"/>
      <c r="U3" s="60"/>
      <c r="V3" s="60"/>
      <c r="W3" s="104" t="s">
        <v>5</v>
      </c>
      <c r="X3" s="104"/>
    </row>
    <row r="4" spans="1:24" ht="15" customHeight="1">
      <c r="A4" s="62" t="s">
        <v>96</v>
      </c>
      <c r="B4" s="62"/>
      <c r="C4" s="105"/>
      <c r="D4" s="106" t="s">
        <v>97</v>
      </c>
      <c r="E4" s="64" t="s">
        <v>98</v>
      </c>
      <c r="F4" s="64"/>
      <c r="G4" s="64"/>
      <c r="H4" s="107" t="s">
        <v>99</v>
      </c>
      <c r="I4" s="62" t="s">
        <v>100</v>
      </c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</row>
    <row r="5" spans="1:24" ht="15" customHeight="1">
      <c r="A5" s="67"/>
      <c r="B5" s="67"/>
      <c r="C5" s="108"/>
      <c r="D5" s="109"/>
      <c r="E5" s="69" t="s">
        <v>19</v>
      </c>
      <c r="F5" s="69" t="s">
        <v>20</v>
      </c>
      <c r="G5" s="69" t="s">
        <v>21</v>
      </c>
      <c r="H5" s="110"/>
      <c r="I5" s="111" t="s">
        <v>101</v>
      </c>
      <c r="J5" s="111"/>
      <c r="K5" s="109"/>
      <c r="L5" s="109" t="s">
        <v>102</v>
      </c>
      <c r="M5" s="69"/>
      <c r="N5" s="69"/>
      <c r="O5" s="69" t="s">
        <v>103</v>
      </c>
      <c r="P5" s="69"/>
      <c r="Q5" s="69"/>
      <c r="R5" s="69" t="s">
        <v>104</v>
      </c>
      <c r="S5" s="69"/>
      <c r="T5" s="69"/>
      <c r="U5" s="69" t="s">
        <v>105</v>
      </c>
      <c r="V5" s="69"/>
      <c r="W5" s="69"/>
      <c r="X5" s="70" t="s">
        <v>106</v>
      </c>
    </row>
    <row r="6" spans="1:24" ht="15" customHeight="1">
      <c r="A6" s="73"/>
      <c r="B6" s="73"/>
      <c r="C6" s="112"/>
      <c r="D6" s="109"/>
      <c r="E6" s="69"/>
      <c r="F6" s="69"/>
      <c r="G6" s="69"/>
      <c r="H6" s="113"/>
      <c r="I6" s="114" t="s">
        <v>107</v>
      </c>
      <c r="J6" s="75" t="s">
        <v>20</v>
      </c>
      <c r="K6" s="114" t="s">
        <v>108</v>
      </c>
      <c r="L6" s="114" t="s">
        <v>19</v>
      </c>
      <c r="M6" s="75" t="s">
        <v>20</v>
      </c>
      <c r="N6" s="75" t="s">
        <v>21</v>
      </c>
      <c r="O6" s="75" t="s">
        <v>19</v>
      </c>
      <c r="P6" s="75" t="s">
        <v>20</v>
      </c>
      <c r="Q6" s="75" t="s">
        <v>21</v>
      </c>
      <c r="R6" s="75" t="s">
        <v>19</v>
      </c>
      <c r="S6" s="75" t="s">
        <v>20</v>
      </c>
      <c r="T6" s="75" t="s">
        <v>21</v>
      </c>
      <c r="U6" s="75" t="s">
        <v>19</v>
      </c>
      <c r="V6" s="75" t="s">
        <v>20</v>
      </c>
      <c r="W6" s="75" t="s">
        <v>21</v>
      </c>
      <c r="X6" s="72"/>
    </row>
    <row r="7" spans="1:24" ht="9" customHeight="1">
      <c r="A7" s="60"/>
      <c r="B7" s="60"/>
      <c r="C7" s="78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</row>
    <row r="8" spans="1:24" ht="15" customHeight="1">
      <c r="A8" s="115" t="s">
        <v>109</v>
      </c>
      <c r="B8" s="95" t="s">
        <v>110</v>
      </c>
      <c r="C8" s="116"/>
      <c r="D8" s="117">
        <v>28</v>
      </c>
      <c r="E8" s="117">
        <v>1674</v>
      </c>
      <c r="F8" s="117">
        <v>1227</v>
      </c>
      <c r="G8" s="117">
        <v>447</v>
      </c>
      <c r="H8" s="117">
        <v>344</v>
      </c>
      <c r="I8" s="117">
        <v>25780</v>
      </c>
      <c r="J8" s="117">
        <v>12694</v>
      </c>
      <c r="K8" s="117">
        <v>13086</v>
      </c>
      <c r="L8" s="117">
        <v>8898</v>
      </c>
      <c r="M8" s="117">
        <v>4497</v>
      </c>
      <c r="N8" s="117">
        <v>4401</v>
      </c>
      <c r="O8" s="117">
        <v>8640</v>
      </c>
      <c r="P8" s="117">
        <v>4190</v>
      </c>
      <c r="Q8" s="117">
        <v>4450</v>
      </c>
      <c r="R8" s="117">
        <v>8000</v>
      </c>
      <c r="S8" s="117">
        <v>3935</v>
      </c>
      <c r="T8" s="117">
        <v>4065</v>
      </c>
      <c r="U8" s="117">
        <v>96</v>
      </c>
      <c r="V8" s="117">
        <v>63</v>
      </c>
      <c r="W8" s="117">
        <v>33</v>
      </c>
      <c r="X8" s="118">
        <v>146</v>
      </c>
    </row>
    <row r="9" spans="1:24" ht="15" customHeight="1">
      <c r="A9" s="119"/>
      <c r="B9" s="95" t="s">
        <v>111</v>
      </c>
      <c r="C9" s="116"/>
      <c r="D9" s="118">
        <v>28</v>
      </c>
      <c r="E9" s="118">
        <v>1657</v>
      </c>
      <c r="F9" s="118">
        <v>1223</v>
      </c>
      <c r="G9" s="118">
        <v>434</v>
      </c>
      <c r="H9" s="118">
        <v>331</v>
      </c>
      <c r="I9" s="118">
        <v>25786</v>
      </c>
      <c r="J9" s="118">
        <v>12689</v>
      </c>
      <c r="K9" s="118">
        <v>13097</v>
      </c>
      <c r="L9" s="118">
        <v>8759</v>
      </c>
      <c r="M9" s="118">
        <v>4354</v>
      </c>
      <c r="N9" s="118">
        <v>4405</v>
      </c>
      <c r="O9" s="118">
        <v>8474</v>
      </c>
      <c r="P9" s="118">
        <v>4241</v>
      </c>
      <c r="Q9" s="118">
        <v>4233</v>
      </c>
      <c r="R9" s="118">
        <v>8345</v>
      </c>
      <c r="S9" s="118">
        <v>4037</v>
      </c>
      <c r="T9" s="118">
        <v>4308</v>
      </c>
      <c r="U9" s="117">
        <v>72</v>
      </c>
      <c r="V9" s="117">
        <v>47</v>
      </c>
      <c r="W9" s="117">
        <v>25</v>
      </c>
      <c r="X9" s="118">
        <v>136</v>
      </c>
    </row>
    <row r="10" spans="1:24" s="121" customFormat="1" ht="15" customHeight="1">
      <c r="A10" s="119"/>
      <c r="B10" s="95" t="s">
        <v>112</v>
      </c>
      <c r="C10" s="120"/>
      <c r="D10" s="118">
        <v>28</v>
      </c>
      <c r="E10" s="118">
        <v>1660</v>
      </c>
      <c r="F10" s="118">
        <v>1204</v>
      </c>
      <c r="G10" s="118">
        <v>456</v>
      </c>
      <c r="H10" s="118">
        <v>331</v>
      </c>
      <c r="I10" s="118">
        <v>25874</v>
      </c>
      <c r="J10" s="118">
        <v>12890</v>
      </c>
      <c r="K10" s="118">
        <v>12984</v>
      </c>
      <c r="L10" s="118">
        <v>9038</v>
      </c>
      <c r="M10" s="118">
        <v>4533</v>
      </c>
      <c r="N10" s="118">
        <v>4505</v>
      </c>
      <c r="O10" s="118">
        <v>8368</v>
      </c>
      <c r="P10" s="118">
        <v>4151</v>
      </c>
      <c r="Q10" s="118">
        <v>4217</v>
      </c>
      <c r="R10" s="118">
        <v>8247</v>
      </c>
      <c r="S10" s="118">
        <v>4131</v>
      </c>
      <c r="T10" s="118">
        <v>4116</v>
      </c>
      <c r="U10" s="118">
        <v>88</v>
      </c>
      <c r="V10" s="118">
        <v>65</v>
      </c>
      <c r="W10" s="118">
        <v>23</v>
      </c>
      <c r="X10" s="118">
        <v>133</v>
      </c>
    </row>
    <row r="11" spans="1:24" s="91" customFormat="1" ht="15" customHeight="1">
      <c r="A11" s="122"/>
      <c r="B11" s="95" t="s">
        <v>113</v>
      </c>
      <c r="C11" s="120"/>
      <c r="D11" s="118">
        <v>27</v>
      </c>
      <c r="E11" s="118">
        <v>1661</v>
      </c>
      <c r="F11" s="118">
        <v>1202</v>
      </c>
      <c r="G11" s="118">
        <v>459</v>
      </c>
      <c r="H11" s="118">
        <v>323</v>
      </c>
      <c r="I11" s="118">
        <v>25870</v>
      </c>
      <c r="J11" s="118">
        <v>12797</v>
      </c>
      <c r="K11" s="118">
        <v>13073</v>
      </c>
      <c r="L11" s="118">
        <v>8830</v>
      </c>
      <c r="M11" s="118">
        <v>4361</v>
      </c>
      <c r="N11" s="118">
        <v>4469</v>
      </c>
      <c r="O11" s="118">
        <v>8712</v>
      </c>
      <c r="P11" s="118">
        <v>4341</v>
      </c>
      <c r="Q11" s="118">
        <v>4371</v>
      </c>
      <c r="R11" s="118">
        <v>8128</v>
      </c>
      <c r="S11" s="118">
        <v>4028</v>
      </c>
      <c r="T11" s="118">
        <v>4100</v>
      </c>
      <c r="U11" s="117">
        <v>82</v>
      </c>
      <c r="V11" s="117">
        <v>59</v>
      </c>
      <c r="W11" s="117">
        <v>23</v>
      </c>
      <c r="X11" s="118">
        <v>118</v>
      </c>
    </row>
    <row r="12" spans="1:24" s="128" customFormat="1" ht="15" customHeight="1">
      <c r="A12" s="123"/>
      <c r="B12" s="124" t="s">
        <v>114</v>
      </c>
      <c r="C12" s="125"/>
      <c r="D12" s="126">
        <v>27</v>
      </c>
      <c r="E12" s="127">
        <v>1659</v>
      </c>
      <c r="F12" s="127">
        <v>1190</v>
      </c>
      <c r="G12" s="127">
        <v>469</v>
      </c>
      <c r="H12" s="127">
        <v>334</v>
      </c>
      <c r="I12" s="127">
        <v>26064</v>
      </c>
      <c r="J12" s="127">
        <v>12936</v>
      </c>
      <c r="K12" s="127">
        <v>13128</v>
      </c>
      <c r="L12" s="126">
        <v>8872</v>
      </c>
      <c r="M12" s="126">
        <v>4454</v>
      </c>
      <c r="N12" s="126">
        <v>4418</v>
      </c>
      <c r="O12" s="126">
        <v>8498</v>
      </c>
      <c r="P12" s="126">
        <v>4179</v>
      </c>
      <c r="Q12" s="126">
        <v>4319</v>
      </c>
      <c r="R12" s="126">
        <v>8480</v>
      </c>
      <c r="S12" s="126">
        <v>4228</v>
      </c>
      <c r="T12" s="126">
        <v>4252</v>
      </c>
      <c r="U12" s="126">
        <v>98</v>
      </c>
      <c r="V12" s="126">
        <v>69</v>
      </c>
      <c r="W12" s="126">
        <v>29</v>
      </c>
      <c r="X12" s="126">
        <v>116</v>
      </c>
    </row>
    <row r="13" spans="1:24" ht="10.5" customHeight="1">
      <c r="A13" s="129"/>
      <c r="B13" s="115"/>
      <c r="C13" s="130"/>
      <c r="D13" s="117"/>
      <c r="E13" s="117"/>
      <c r="F13" s="117"/>
      <c r="G13" s="117"/>
      <c r="H13" s="117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</row>
    <row r="14" spans="1:24" ht="15" customHeight="1">
      <c r="A14" s="131" t="s">
        <v>115</v>
      </c>
      <c r="B14" s="131"/>
      <c r="C14" s="132"/>
      <c r="D14" s="117">
        <v>11</v>
      </c>
      <c r="E14" s="133">
        <f t="shared" ref="E14:T14" si="0">E12-E18-E20</f>
        <v>776</v>
      </c>
      <c r="F14" s="133">
        <f t="shared" si="0"/>
        <v>569</v>
      </c>
      <c r="G14" s="133">
        <f t="shared" si="0"/>
        <v>207</v>
      </c>
      <c r="H14" s="133">
        <f t="shared" si="0"/>
        <v>156</v>
      </c>
      <c r="I14" s="133">
        <f t="shared" si="0"/>
        <v>11980</v>
      </c>
      <c r="J14" s="117">
        <f t="shared" si="0"/>
        <v>5996</v>
      </c>
      <c r="K14" s="117">
        <f t="shared" si="0"/>
        <v>5984</v>
      </c>
      <c r="L14" s="117">
        <f t="shared" si="0"/>
        <v>4001</v>
      </c>
      <c r="M14" s="117">
        <f t="shared" si="0"/>
        <v>2045</v>
      </c>
      <c r="N14" s="117">
        <f t="shared" si="0"/>
        <v>1956</v>
      </c>
      <c r="O14" s="117">
        <f t="shared" si="0"/>
        <v>3944</v>
      </c>
      <c r="P14" s="117">
        <f t="shared" si="0"/>
        <v>1931</v>
      </c>
      <c r="Q14" s="117">
        <f t="shared" si="0"/>
        <v>2013</v>
      </c>
      <c r="R14" s="117">
        <f t="shared" si="0"/>
        <v>3937</v>
      </c>
      <c r="S14" s="117">
        <f t="shared" si="0"/>
        <v>1951</v>
      </c>
      <c r="T14" s="117">
        <f t="shared" si="0"/>
        <v>1986</v>
      </c>
      <c r="U14" s="118">
        <v>98</v>
      </c>
      <c r="V14" s="118">
        <v>69</v>
      </c>
      <c r="W14" s="118">
        <v>29</v>
      </c>
      <c r="X14" s="117" t="s">
        <v>86</v>
      </c>
    </row>
    <row r="15" spans="1:24" ht="15" customHeight="1">
      <c r="A15" s="131" t="s">
        <v>116</v>
      </c>
      <c r="B15" s="131"/>
      <c r="C15" s="132"/>
      <c r="D15" s="117">
        <v>11</v>
      </c>
      <c r="E15" s="133">
        <f>E14-E16</f>
        <v>720</v>
      </c>
      <c r="F15" s="117"/>
      <c r="G15" s="117"/>
      <c r="H15" s="117"/>
      <c r="I15" s="117">
        <f>I14-I16</f>
        <v>11645</v>
      </c>
      <c r="J15" s="117">
        <f t="shared" ref="J15:T15" si="1">J14-J16</f>
        <v>5763</v>
      </c>
      <c r="K15" s="117">
        <f t="shared" si="1"/>
        <v>5882</v>
      </c>
      <c r="L15" s="117">
        <f t="shared" si="1"/>
        <v>3913</v>
      </c>
      <c r="M15" s="117">
        <f t="shared" si="1"/>
        <v>1987</v>
      </c>
      <c r="N15" s="117">
        <f t="shared" si="1"/>
        <v>1926</v>
      </c>
      <c r="O15" s="117">
        <f t="shared" si="1"/>
        <v>3887</v>
      </c>
      <c r="P15" s="117">
        <f t="shared" si="1"/>
        <v>1888</v>
      </c>
      <c r="Q15" s="117">
        <f t="shared" si="1"/>
        <v>1999</v>
      </c>
      <c r="R15" s="117">
        <f t="shared" si="1"/>
        <v>3845</v>
      </c>
      <c r="S15" s="117">
        <f t="shared" si="1"/>
        <v>1888</v>
      </c>
      <c r="T15" s="117">
        <f t="shared" si="1"/>
        <v>1957</v>
      </c>
      <c r="U15" s="117" t="s">
        <v>86</v>
      </c>
      <c r="V15" s="117" t="s">
        <v>86</v>
      </c>
      <c r="W15" s="117" t="s">
        <v>86</v>
      </c>
      <c r="X15" s="117" t="s">
        <v>86</v>
      </c>
    </row>
    <row r="16" spans="1:24" ht="15" customHeight="1">
      <c r="A16" s="131" t="s">
        <v>117</v>
      </c>
      <c r="B16" s="131"/>
      <c r="C16" s="81"/>
      <c r="D16" s="134">
        <v>-2</v>
      </c>
      <c r="E16" s="133">
        <v>56</v>
      </c>
      <c r="F16" s="118"/>
      <c r="G16" s="118"/>
      <c r="H16" s="118"/>
      <c r="I16" s="118">
        <v>335</v>
      </c>
      <c r="J16" s="118">
        <v>233</v>
      </c>
      <c r="K16" s="118">
        <v>102</v>
      </c>
      <c r="L16" s="118">
        <v>88</v>
      </c>
      <c r="M16" s="118">
        <v>58</v>
      </c>
      <c r="N16" s="118">
        <v>30</v>
      </c>
      <c r="O16" s="118">
        <v>57</v>
      </c>
      <c r="P16" s="118">
        <v>43</v>
      </c>
      <c r="Q16" s="118">
        <v>14</v>
      </c>
      <c r="R16" s="118">
        <v>92</v>
      </c>
      <c r="S16" s="118">
        <v>63</v>
      </c>
      <c r="T16" s="118">
        <v>29</v>
      </c>
      <c r="U16" s="118">
        <v>98</v>
      </c>
      <c r="V16" s="118">
        <v>69</v>
      </c>
      <c r="W16" s="118">
        <v>29</v>
      </c>
      <c r="X16" s="117" t="s">
        <v>86</v>
      </c>
    </row>
    <row r="17" spans="1:26" ht="10.5" customHeight="1">
      <c r="A17" s="60"/>
      <c r="B17" s="60"/>
      <c r="C17" s="81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</row>
    <row r="18" spans="1:26" ht="15" customHeight="1">
      <c r="A18" s="131" t="s">
        <v>118</v>
      </c>
      <c r="B18" s="131"/>
      <c r="C18" s="132"/>
      <c r="D18" s="117">
        <v>2</v>
      </c>
      <c r="E18" s="117">
        <f>SUM(F18:G18)</f>
        <v>141</v>
      </c>
      <c r="F18" s="117">
        <v>78</v>
      </c>
      <c r="G18" s="117">
        <v>63</v>
      </c>
      <c r="H18" s="117">
        <v>17</v>
      </c>
      <c r="I18" s="117">
        <f>SUM(J18:K18)</f>
        <v>1656</v>
      </c>
      <c r="J18" s="117">
        <v>623</v>
      </c>
      <c r="K18" s="117">
        <v>1033</v>
      </c>
      <c r="L18" s="117">
        <f>SUM(M18:N18)</f>
        <v>564</v>
      </c>
      <c r="M18" s="117">
        <v>206</v>
      </c>
      <c r="N18" s="117">
        <v>358</v>
      </c>
      <c r="O18" s="117">
        <f>SUM(P18:Q18)</f>
        <v>557</v>
      </c>
      <c r="P18" s="117">
        <v>216</v>
      </c>
      <c r="Q18" s="117">
        <v>341</v>
      </c>
      <c r="R18" s="117">
        <f>SUM(S18:T18)</f>
        <v>535</v>
      </c>
      <c r="S18" s="117">
        <v>201</v>
      </c>
      <c r="T18" s="117">
        <v>334</v>
      </c>
      <c r="U18" s="117" t="s">
        <v>86</v>
      </c>
      <c r="V18" s="117" t="s">
        <v>86</v>
      </c>
      <c r="W18" s="117" t="s">
        <v>86</v>
      </c>
      <c r="X18" s="117" t="s">
        <v>86</v>
      </c>
    </row>
    <row r="19" spans="1:26" ht="10.5" customHeight="1">
      <c r="A19" s="129"/>
      <c r="B19" s="129"/>
      <c r="C19" s="132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8"/>
    </row>
    <row r="20" spans="1:26" ht="15" customHeight="1">
      <c r="A20" s="131" t="s">
        <v>119</v>
      </c>
      <c r="B20" s="131"/>
      <c r="C20" s="132"/>
      <c r="D20" s="117">
        <v>14</v>
      </c>
      <c r="E20" s="117">
        <v>742</v>
      </c>
      <c r="F20" s="117">
        <f>E20-G20</f>
        <v>543</v>
      </c>
      <c r="G20" s="117">
        <v>199</v>
      </c>
      <c r="H20" s="117">
        <v>161</v>
      </c>
      <c r="I20" s="135">
        <v>12428</v>
      </c>
      <c r="J20" s="135">
        <v>6317</v>
      </c>
      <c r="K20" s="135">
        <v>6111</v>
      </c>
      <c r="L20" s="135">
        <v>4307</v>
      </c>
      <c r="M20" s="135">
        <v>2203</v>
      </c>
      <c r="N20" s="135">
        <v>2104</v>
      </c>
      <c r="O20" s="135">
        <v>3997</v>
      </c>
      <c r="P20" s="135">
        <v>2032</v>
      </c>
      <c r="Q20" s="135">
        <v>1965</v>
      </c>
      <c r="R20" s="135">
        <v>4008</v>
      </c>
      <c r="S20" s="135">
        <v>2076</v>
      </c>
      <c r="T20" s="135">
        <v>1932</v>
      </c>
      <c r="U20" s="136" t="s">
        <v>86</v>
      </c>
      <c r="V20" s="136" t="s">
        <v>86</v>
      </c>
      <c r="W20" s="136" t="s">
        <v>86</v>
      </c>
      <c r="X20" s="137">
        <v>116</v>
      </c>
    </row>
    <row r="21" spans="1:26" ht="10.5" customHeight="1">
      <c r="A21" s="129"/>
      <c r="B21" s="129"/>
      <c r="C21" s="132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8"/>
    </row>
    <row r="22" spans="1:26" ht="15" customHeight="1">
      <c r="A22" s="131" t="s">
        <v>120</v>
      </c>
      <c r="B22" s="131"/>
      <c r="C22" s="132"/>
      <c r="D22" s="117" t="s">
        <v>121</v>
      </c>
      <c r="E22" s="117">
        <v>68</v>
      </c>
      <c r="F22" s="117">
        <v>45</v>
      </c>
      <c r="G22" s="117">
        <v>23</v>
      </c>
      <c r="H22" s="117">
        <v>12</v>
      </c>
      <c r="I22" s="117">
        <v>3720</v>
      </c>
      <c r="J22" s="117">
        <v>1808</v>
      </c>
      <c r="K22" s="117">
        <v>1912</v>
      </c>
      <c r="L22" s="138" t="s">
        <v>122</v>
      </c>
      <c r="M22" s="133">
        <v>1285</v>
      </c>
      <c r="N22" s="117" t="s">
        <v>123</v>
      </c>
      <c r="O22" s="133">
        <v>614</v>
      </c>
      <c r="P22" s="117" t="s">
        <v>124</v>
      </c>
      <c r="Q22" s="133">
        <v>905</v>
      </c>
      <c r="R22" s="117" t="s">
        <v>125</v>
      </c>
      <c r="S22" s="133">
        <v>703</v>
      </c>
      <c r="T22" s="117" t="s">
        <v>126</v>
      </c>
      <c r="U22" s="133">
        <v>163</v>
      </c>
      <c r="V22" s="117" t="s">
        <v>127</v>
      </c>
      <c r="W22" s="133">
        <v>50</v>
      </c>
      <c r="X22" s="117" t="s">
        <v>86</v>
      </c>
    </row>
    <row r="23" spans="1:26" ht="9" customHeight="1">
      <c r="A23" s="99"/>
      <c r="B23" s="99"/>
      <c r="C23" s="139"/>
      <c r="D23" s="99"/>
      <c r="E23" s="140"/>
      <c r="F23" s="141"/>
      <c r="G23" s="140"/>
      <c r="H23" s="140"/>
      <c r="I23" s="140"/>
      <c r="J23" s="140"/>
      <c r="K23" s="140"/>
      <c r="L23" s="140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</row>
    <row r="24" spans="1:26" ht="15" customHeight="1">
      <c r="A24" s="60" t="s">
        <v>128</v>
      </c>
      <c r="B24" s="60"/>
      <c r="C24" s="60"/>
      <c r="D24" s="60"/>
      <c r="E24" s="60"/>
      <c r="F24" s="117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</row>
    <row r="25" spans="1:26" ht="15" customHeight="1">
      <c r="A25" s="60" t="s">
        <v>129</v>
      </c>
      <c r="B25" s="60"/>
      <c r="C25" s="60"/>
      <c r="D25" s="60"/>
      <c r="E25" s="60"/>
      <c r="F25" s="117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</row>
    <row r="26" spans="1:26" ht="15" customHeight="1">
      <c r="A26" s="60" t="s">
        <v>130</v>
      </c>
      <c r="B26" s="60"/>
      <c r="C26" s="60"/>
      <c r="D26" s="60"/>
      <c r="E26" s="60"/>
      <c r="F26" s="117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</row>
    <row r="27" spans="1:26" ht="15" customHeight="1">
      <c r="F27" s="117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</row>
    <row r="28" spans="1:26" ht="15" customHeight="1"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</row>
    <row r="29" spans="1:26" ht="15" customHeight="1">
      <c r="F29" s="59">
        <v>15</v>
      </c>
      <c r="G29" s="59">
        <v>16</v>
      </c>
      <c r="H29" s="59">
        <v>17</v>
      </c>
      <c r="I29" s="59">
        <v>18</v>
      </c>
      <c r="J29" s="59">
        <v>19</v>
      </c>
      <c r="K29" s="59">
        <v>20</v>
      </c>
      <c r="L29" s="135">
        <v>25</v>
      </c>
      <c r="M29" s="135">
        <v>30</v>
      </c>
      <c r="N29" s="135">
        <v>40</v>
      </c>
      <c r="O29" s="135">
        <v>50</v>
      </c>
      <c r="P29" s="135">
        <v>60</v>
      </c>
      <c r="Q29" s="144"/>
      <c r="R29" s="144"/>
      <c r="S29" s="144"/>
      <c r="T29" s="144"/>
      <c r="U29" s="145"/>
      <c r="V29" s="146"/>
      <c r="W29" s="145"/>
      <c r="X29" s="145"/>
      <c r="Y29" s="146"/>
      <c r="Z29" s="145"/>
    </row>
    <row r="30" spans="1:26" ht="15" customHeight="1">
      <c r="E30" s="59" t="s">
        <v>131</v>
      </c>
      <c r="F30" s="59">
        <v>80</v>
      </c>
      <c r="G30" s="59">
        <v>215</v>
      </c>
      <c r="H30" s="59">
        <v>336</v>
      </c>
      <c r="I30" s="143">
        <v>186</v>
      </c>
      <c r="J30" s="59">
        <v>141</v>
      </c>
      <c r="K30" s="59">
        <v>452</v>
      </c>
      <c r="L30" s="59">
        <v>369</v>
      </c>
      <c r="M30" s="59">
        <v>92</v>
      </c>
      <c r="N30" s="59">
        <v>13</v>
      </c>
      <c r="O30" s="59">
        <v>1</v>
      </c>
      <c r="P30" s="59">
        <v>3</v>
      </c>
      <c r="Q30" s="147">
        <v>1888</v>
      </c>
    </row>
    <row r="31" spans="1:26" ht="15" customHeight="1">
      <c r="B31" s="148"/>
      <c r="C31" s="148"/>
      <c r="E31" s="149" t="s">
        <v>108</v>
      </c>
      <c r="F31" s="59">
        <v>97</v>
      </c>
      <c r="G31" s="59">
        <v>199</v>
      </c>
      <c r="H31" s="59">
        <v>358</v>
      </c>
      <c r="I31" s="59">
        <v>152</v>
      </c>
      <c r="J31" s="59">
        <v>135</v>
      </c>
      <c r="K31" s="149">
        <v>453</v>
      </c>
      <c r="L31" s="59">
        <v>334</v>
      </c>
      <c r="M31" s="59">
        <v>71</v>
      </c>
      <c r="N31" s="59">
        <v>22</v>
      </c>
      <c r="O31" s="150">
        <v>8</v>
      </c>
      <c r="P31" s="59">
        <v>3</v>
      </c>
      <c r="Q31" s="147">
        <v>1832</v>
      </c>
    </row>
    <row r="32" spans="1:26" ht="15" customHeight="1">
      <c r="B32" s="148"/>
      <c r="C32" s="148"/>
      <c r="H32" s="59">
        <v>1285</v>
      </c>
      <c r="J32" s="59">
        <v>614</v>
      </c>
      <c r="K32" s="59">
        <v>905</v>
      </c>
      <c r="L32" s="151">
        <v>703</v>
      </c>
      <c r="M32" s="151">
        <v>163</v>
      </c>
      <c r="N32" s="151"/>
      <c r="O32" s="152"/>
      <c r="P32" s="151">
        <v>50</v>
      </c>
      <c r="Q32" s="147">
        <v>3720</v>
      </c>
      <c r="R32" s="142"/>
      <c r="S32" s="142"/>
      <c r="T32" s="142"/>
      <c r="U32" s="142"/>
      <c r="V32" s="142"/>
      <c r="W32" s="142"/>
    </row>
    <row r="33" spans="1:23" ht="15" customHeight="1">
      <c r="B33" s="153"/>
      <c r="C33" s="153"/>
      <c r="I33" s="117"/>
      <c r="L33" s="151"/>
      <c r="M33" s="151"/>
      <c r="N33" s="151"/>
      <c r="O33" s="151"/>
      <c r="P33" s="151"/>
      <c r="Q33" s="142"/>
      <c r="R33" s="142"/>
      <c r="S33" s="142"/>
      <c r="T33" s="142"/>
      <c r="U33" s="142"/>
      <c r="V33" s="142"/>
      <c r="W33" s="142"/>
    </row>
    <row r="34" spans="1:23" ht="15" customHeight="1">
      <c r="B34" s="153"/>
      <c r="C34" s="153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</row>
    <row r="35" spans="1:23" ht="15" customHeight="1">
      <c r="B35" s="153"/>
      <c r="C35" s="153"/>
    </row>
    <row r="36" spans="1:23" ht="15" customHeight="1">
      <c r="B36" s="148"/>
      <c r="C36" s="148"/>
    </row>
    <row r="37" spans="1:23" ht="15" customHeight="1">
      <c r="A37" s="148"/>
      <c r="B37" s="154"/>
      <c r="C37" s="154"/>
    </row>
    <row r="38" spans="1:23" ht="15" customHeight="1">
      <c r="A38" s="148"/>
      <c r="B38" s="154"/>
      <c r="C38" s="154"/>
    </row>
    <row r="39" spans="1:23" ht="15" customHeight="1">
      <c r="A39" s="148"/>
      <c r="B39" s="154"/>
      <c r="C39" s="154"/>
    </row>
    <row r="40" spans="1:23" ht="15" customHeight="1">
      <c r="A40" s="148"/>
      <c r="B40" s="154"/>
      <c r="C40" s="154"/>
    </row>
    <row r="41" spans="1:23" ht="15" customHeight="1">
      <c r="A41" s="148"/>
      <c r="B41" s="154"/>
      <c r="C41" s="154"/>
    </row>
    <row r="42" spans="1:23" ht="15" customHeight="1">
      <c r="A42" s="148"/>
      <c r="B42" s="154"/>
      <c r="C42" s="154"/>
    </row>
    <row r="43" spans="1:23" ht="15" customHeight="1">
      <c r="A43" s="148"/>
      <c r="B43" s="154"/>
      <c r="C43" s="154"/>
    </row>
    <row r="44" spans="1:23" ht="15" customHeight="1">
      <c r="A44" s="148"/>
      <c r="B44" s="154"/>
      <c r="C44" s="154"/>
    </row>
    <row r="45" spans="1:23" ht="15" customHeight="1">
      <c r="B45" s="148"/>
      <c r="C45" s="148"/>
    </row>
    <row r="46" spans="1:23" ht="15" customHeight="1">
      <c r="B46" s="148"/>
      <c r="C46" s="148"/>
    </row>
    <row r="47" spans="1:23" ht="15" customHeight="1">
      <c r="B47" s="148"/>
      <c r="C47" s="148"/>
    </row>
    <row r="48" spans="1:23" ht="15" customHeight="1">
      <c r="B48" s="148"/>
      <c r="C48" s="148"/>
    </row>
    <row r="49" spans="2:3" ht="15" customHeight="1">
      <c r="B49" s="148"/>
      <c r="C49" s="148"/>
    </row>
    <row r="50" spans="2:3" ht="15" customHeight="1">
      <c r="B50" s="148"/>
      <c r="C50" s="148"/>
    </row>
    <row r="51" spans="2:3" ht="15" customHeight="1">
      <c r="B51" s="154"/>
      <c r="C51" s="154"/>
    </row>
    <row r="52" spans="2:3" ht="15" customHeight="1">
      <c r="B52" s="148"/>
      <c r="C52" s="148"/>
    </row>
    <row r="53" spans="2:3" ht="15" customHeight="1">
      <c r="B53" s="148"/>
      <c r="C53" s="148"/>
    </row>
    <row r="54" spans="2:3" ht="15" customHeight="1">
      <c r="B54" s="149"/>
      <c r="C54" s="149"/>
    </row>
    <row r="55" spans="2:3" ht="15" customHeight="1">
      <c r="B55" s="148"/>
      <c r="C55" s="148"/>
    </row>
  </sheetData>
  <mergeCells count="22">
    <mergeCell ref="A14:B14"/>
    <mergeCell ref="A15:B15"/>
    <mergeCell ref="A16:B16"/>
    <mergeCell ref="A18:B18"/>
    <mergeCell ref="A20:B20"/>
    <mergeCell ref="A22:B22"/>
    <mergeCell ref="I5:K5"/>
    <mergeCell ref="L5:N5"/>
    <mergeCell ref="O5:Q5"/>
    <mergeCell ref="R5:T5"/>
    <mergeCell ref="U5:W5"/>
    <mergeCell ref="X5:X6"/>
    <mergeCell ref="A1:X1"/>
    <mergeCell ref="W3:X3"/>
    <mergeCell ref="A4:B6"/>
    <mergeCell ref="D4:D6"/>
    <mergeCell ref="E4:G4"/>
    <mergeCell ref="H4:H6"/>
    <mergeCell ref="I4:X4"/>
    <mergeCell ref="E5:E6"/>
    <mergeCell ref="F5:F6"/>
    <mergeCell ref="G5:G6"/>
  </mergeCells>
  <phoneticPr fontId="3"/>
  <conditionalFormatting sqref="S29:Z29 I33 X22 D8:W8 D13:D15 E13:E14 F19:F27 U9:W9 U15:W15 D19:E22 D18:X18 U11:W11 F13:H15 X14:X16 G19:W22 I14:T15">
    <cfRule type="cellIs" dxfId="0" priority="1" stopIfTrue="1" operator="equal">
      <formula>0</formula>
    </cfRule>
  </conditionalFormatting>
  <pageMargins left="0.16" right="0.59055118110236227" top="0.78740157480314965" bottom="0.59055118110236227" header="0.51181102362204722" footer="0.51181102362204722"/>
  <pageSetup paperSize="8" scale="99" orientation="landscape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C01A3-19E1-4429-9F38-6AFC03D5DC6C}">
  <dimension ref="A1:Z21"/>
  <sheetViews>
    <sheetView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Z1"/>
    </sheetView>
  </sheetViews>
  <sheetFormatPr defaultColWidth="8.6328125" defaultRowHeight="15" customHeight="1"/>
  <cols>
    <col min="1" max="1" width="3.90625" style="155" customWidth="1"/>
    <col min="2" max="2" width="4.6328125" style="155" customWidth="1"/>
    <col min="3" max="3" width="0.90625" style="155" customWidth="1"/>
    <col min="4" max="14" width="6.6328125" style="155" customWidth="1"/>
    <col min="15" max="17" width="7.6328125" style="155" customWidth="1"/>
    <col min="18" max="26" width="6.6328125" style="155" customWidth="1"/>
    <col min="27" max="256" width="8.6328125" style="155"/>
    <col min="257" max="257" width="3.90625" style="155" customWidth="1"/>
    <col min="258" max="258" width="4.6328125" style="155" customWidth="1"/>
    <col min="259" max="259" width="0.90625" style="155" customWidth="1"/>
    <col min="260" max="270" width="6.6328125" style="155" customWidth="1"/>
    <col min="271" max="273" width="7.6328125" style="155" customWidth="1"/>
    <col min="274" max="282" width="6.6328125" style="155" customWidth="1"/>
    <col min="283" max="512" width="8.6328125" style="155"/>
    <col min="513" max="513" width="3.90625" style="155" customWidth="1"/>
    <col min="514" max="514" width="4.6328125" style="155" customWidth="1"/>
    <col min="515" max="515" width="0.90625" style="155" customWidth="1"/>
    <col min="516" max="526" width="6.6328125" style="155" customWidth="1"/>
    <col min="527" max="529" width="7.6328125" style="155" customWidth="1"/>
    <col min="530" max="538" width="6.6328125" style="155" customWidth="1"/>
    <col min="539" max="768" width="8.6328125" style="155"/>
    <col min="769" max="769" width="3.90625" style="155" customWidth="1"/>
    <col min="770" max="770" width="4.6328125" style="155" customWidth="1"/>
    <col min="771" max="771" width="0.90625" style="155" customWidth="1"/>
    <col min="772" max="782" width="6.6328125" style="155" customWidth="1"/>
    <col min="783" max="785" width="7.6328125" style="155" customWidth="1"/>
    <col min="786" max="794" width="6.6328125" style="155" customWidth="1"/>
    <col min="795" max="1024" width="8.6328125" style="155"/>
    <col min="1025" max="1025" width="3.90625" style="155" customWidth="1"/>
    <col min="1026" max="1026" width="4.6328125" style="155" customWidth="1"/>
    <col min="1027" max="1027" width="0.90625" style="155" customWidth="1"/>
    <col min="1028" max="1038" width="6.6328125" style="155" customWidth="1"/>
    <col min="1039" max="1041" width="7.6328125" style="155" customWidth="1"/>
    <col min="1042" max="1050" width="6.6328125" style="155" customWidth="1"/>
    <col min="1051" max="1280" width="8.6328125" style="155"/>
    <col min="1281" max="1281" width="3.90625" style="155" customWidth="1"/>
    <col min="1282" max="1282" width="4.6328125" style="155" customWidth="1"/>
    <col min="1283" max="1283" width="0.90625" style="155" customWidth="1"/>
    <col min="1284" max="1294" width="6.6328125" style="155" customWidth="1"/>
    <col min="1295" max="1297" width="7.6328125" style="155" customWidth="1"/>
    <col min="1298" max="1306" width="6.6328125" style="155" customWidth="1"/>
    <col min="1307" max="1536" width="8.6328125" style="155"/>
    <col min="1537" max="1537" width="3.90625" style="155" customWidth="1"/>
    <col min="1538" max="1538" width="4.6328125" style="155" customWidth="1"/>
    <col min="1539" max="1539" width="0.90625" style="155" customWidth="1"/>
    <col min="1540" max="1550" width="6.6328125" style="155" customWidth="1"/>
    <col min="1551" max="1553" width="7.6328125" style="155" customWidth="1"/>
    <col min="1554" max="1562" width="6.6328125" style="155" customWidth="1"/>
    <col min="1563" max="1792" width="8.6328125" style="155"/>
    <col min="1793" max="1793" width="3.90625" style="155" customWidth="1"/>
    <col min="1794" max="1794" width="4.6328125" style="155" customWidth="1"/>
    <col min="1795" max="1795" width="0.90625" style="155" customWidth="1"/>
    <col min="1796" max="1806" width="6.6328125" style="155" customWidth="1"/>
    <col min="1807" max="1809" width="7.6328125" style="155" customWidth="1"/>
    <col min="1810" max="1818" width="6.6328125" style="155" customWidth="1"/>
    <col min="1819" max="2048" width="8.6328125" style="155"/>
    <col min="2049" max="2049" width="3.90625" style="155" customWidth="1"/>
    <col min="2050" max="2050" width="4.6328125" style="155" customWidth="1"/>
    <col min="2051" max="2051" width="0.90625" style="155" customWidth="1"/>
    <col min="2052" max="2062" width="6.6328125" style="155" customWidth="1"/>
    <col min="2063" max="2065" width="7.6328125" style="155" customWidth="1"/>
    <col min="2066" max="2074" width="6.6328125" style="155" customWidth="1"/>
    <col min="2075" max="2304" width="8.6328125" style="155"/>
    <col min="2305" max="2305" width="3.90625" style="155" customWidth="1"/>
    <col min="2306" max="2306" width="4.6328125" style="155" customWidth="1"/>
    <col min="2307" max="2307" width="0.90625" style="155" customWidth="1"/>
    <col min="2308" max="2318" width="6.6328125" style="155" customWidth="1"/>
    <col min="2319" max="2321" width="7.6328125" style="155" customWidth="1"/>
    <col min="2322" max="2330" width="6.6328125" style="155" customWidth="1"/>
    <col min="2331" max="2560" width="8.6328125" style="155"/>
    <col min="2561" max="2561" width="3.90625" style="155" customWidth="1"/>
    <col min="2562" max="2562" width="4.6328125" style="155" customWidth="1"/>
    <col min="2563" max="2563" width="0.90625" style="155" customWidth="1"/>
    <col min="2564" max="2574" width="6.6328125" style="155" customWidth="1"/>
    <col min="2575" max="2577" width="7.6328125" style="155" customWidth="1"/>
    <col min="2578" max="2586" width="6.6328125" style="155" customWidth="1"/>
    <col min="2587" max="2816" width="8.6328125" style="155"/>
    <col min="2817" max="2817" width="3.90625" style="155" customWidth="1"/>
    <col min="2818" max="2818" width="4.6328125" style="155" customWidth="1"/>
    <col min="2819" max="2819" width="0.90625" style="155" customWidth="1"/>
    <col min="2820" max="2830" width="6.6328125" style="155" customWidth="1"/>
    <col min="2831" max="2833" width="7.6328125" style="155" customWidth="1"/>
    <col min="2834" max="2842" width="6.6328125" style="155" customWidth="1"/>
    <col min="2843" max="3072" width="8.6328125" style="155"/>
    <col min="3073" max="3073" width="3.90625" style="155" customWidth="1"/>
    <col min="3074" max="3074" width="4.6328125" style="155" customWidth="1"/>
    <col min="3075" max="3075" width="0.90625" style="155" customWidth="1"/>
    <col min="3076" max="3086" width="6.6328125" style="155" customWidth="1"/>
    <col min="3087" max="3089" width="7.6328125" style="155" customWidth="1"/>
    <col min="3090" max="3098" width="6.6328125" style="155" customWidth="1"/>
    <col min="3099" max="3328" width="8.6328125" style="155"/>
    <col min="3329" max="3329" width="3.90625" style="155" customWidth="1"/>
    <col min="3330" max="3330" width="4.6328125" style="155" customWidth="1"/>
    <col min="3331" max="3331" width="0.90625" style="155" customWidth="1"/>
    <col min="3332" max="3342" width="6.6328125" style="155" customWidth="1"/>
    <col min="3343" max="3345" width="7.6328125" style="155" customWidth="1"/>
    <col min="3346" max="3354" width="6.6328125" style="155" customWidth="1"/>
    <col min="3355" max="3584" width="8.6328125" style="155"/>
    <col min="3585" max="3585" width="3.90625" style="155" customWidth="1"/>
    <col min="3586" max="3586" width="4.6328125" style="155" customWidth="1"/>
    <col min="3587" max="3587" width="0.90625" style="155" customWidth="1"/>
    <col min="3588" max="3598" width="6.6328125" style="155" customWidth="1"/>
    <col min="3599" max="3601" width="7.6328125" style="155" customWidth="1"/>
    <col min="3602" max="3610" width="6.6328125" style="155" customWidth="1"/>
    <col min="3611" max="3840" width="8.6328125" style="155"/>
    <col min="3841" max="3841" width="3.90625" style="155" customWidth="1"/>
    <col min="3842" max="3842" width="4.6328125" style="155" customWidth="1"/>
    <col min="3843" max="3843" width="0.90625" style="155" customWidth="1"/>
    <col min="3844" max="3854" width="6.6328125" style="155" customWidth="1"/>
    <col min="3855" max="3857" width="7.6328125" style="155" customWidth="1"/>
    <col min="3858" max="3866" width="6.6328125" style="155" customWidth="1"/>
    <col min="3867" max="4096" width="8.6328125" style="155"/>
    <col min="4097" max="4097" width="3.90625" style="155" customWidth="1"/>
    <col min="4098" max="4098" width="4.6328125" style="155" customWidth="1"/>
    <col min="4099" max="4099" width="0.90625" style="155" customWidth="1"/>
    <col min="4100" max="4110" width="6.6328125" style="155" customWidth="1"/>
    <col min="4111" max="4113" width="7.6328125" style="155" customWidth="1"/>
    <col min="4114" max="4122" width="6.6328125" style="155" customWidth="1"/>
    <col min="4123" max="4352" width="8.6328125" style="155"/>
    <col min="4353" max="4353" width="3.90625" style="155" customWidth="1"/>
    <col min="4354" max="4354" width="4.6328125" style="155" customWidth="1"/>
    <col min="4355" max="4355" width="0.90625" style="155" customWidth="1"/>
    <col min="4356" max="4366" width="6.6328125" style="155" customWidth="1"/>
    <col min="4367" max="4369" width="7.6328125" style="155" customWidth="1"/>
    <col min="4370" max="4378" width="6.6328125" style="155" customWidth="1"/>
    <col min="4379" max="4608" width="8.6328125" style="155"/>
    <col min="4609" max="4609" width="3.90625" style="155" customWidth="1"/>
    <col min="4610" max="4610" width="4.6328125" style="155" customWidth="1"/>
    <col min="4611" max="4611" width="0.90625" style="155" customWidth="1"/>
    <col min="4612" max="4622" width="6.6328125" style="155" customWidth="1"/>
    <col min="4623" max="4625" width="7.6328125" style="155" customWidth="1"/>
    <col min="4626" max="4634" width="6.6328125" style="155" customWidth="1"/>
    <col min="4635" max="4864" width="8.6328125" style="155"/>
    <col min="4865" max="4865" width="3.90625" style="155" customWidth="1"/>
    <col min="4866" max="4866" width="4.6328125" style="155" customWidth="1"/>
    <col min="4867" max="4867" width="0.90625" style="155" customWidth="1"/>
    <col min="4868" max="4878" width="6.6328125" style="155" customWidth="1"/>
    <col min="4879" max="4881" width="7.6328125" style="155" customWidth="1"/>
    <col min="4882" max="4890" width="6.6328125" style="155" customWidth="1"/>
    <col min="4891" max="5120" width="8.6328125" style="155"/>
    <col min="5121" max="5121" width="3.90625" style="155" customWidth="1"/>
    <col min="5122" max="5122" width="4.6328125" style="155" customWidth="1"/>
    <col min="5123" max="5123" width="0.90625" style="155" customWidth="1"/>
    <col min="5124" max="5134" width="6.6328125" style="155" customWidth="1"/>
    <col min="5135" max="5137" width="7.6328125" style="155" customWidth="1"/>
    <col min="5138" max="5146" width="6.6328125" style="155" customWidth="1"/>
    <col min="5147" max="5376" width="8.6328125" style="155"/>
    <col min="5377" max="5377" width="3.90625" style="155" customWidth="1"/>
    <col min="5378" max="5378" width="4.6328125" style="155" customWidth="1"/>
    <col min="5379" max="5379" width="0.90625" style="155" customWidth="1"/>
    <col min="5380" max="5390" width="6.6328125" style="155" customWidth="1"/>
    <col min="5391" max="5393" width="7.6328125" style="155" customWidth="1"/>
    <col min="5394" max="5402" width="6.6328125" style="155" customWidth="1"/>
    <col min="5403" max="5632" width="8.6328125" style="155"/>
    <col min="5633" max="5633" width="3.90625" style="155" customWidth="1"/>
    <col min="5634" max="5634" width="4.6328125" style="155" customWidth="1"/>
    <col min="5635" max="5635" width="0.90625" style="155" customWidth="1"/>
    <col min="5636" max="5646" width="6.6328125" style="155" customWidth="1"/>
    <col min="5647" max="5649" width="7.6328125" style="155" customWidth="1"/>
    <col min="5650" max="5658" width="6.6328125" style="155" customWidth="1"/>
    <col min="5659" max="5888" width="8.6328125" style="155"/>
    <col min="5889" max="5889" width="3.90625" style="155" customWidth="1"/>
    <col min="5890" max="5890" width="4.6328125" style="155" customWidth="1"/>
    <col min="5891" max="5891" width="0.90625" style="155" customWidth="1"/>
    <col min="5892" max="5902" width="6.6328125" style="155" customWidth="1"/>
    <col min="5903" max="5905" width="7.6328125" style="155" customWidth="1"/>
    <col min="5906" max="5914" width="6.6328125" style="155" customWidth="1"/>
    <col min="5915" max="6144" width="8.6328125" style="155"/>
    <col min="6145" max="6145" width="3.90625" style="155" customWidth="1"/>
    <col min="6146" max="6146" width="4.6328125" style="155" customWidth="1"/>
    <col min="6147" max="6147" width="0.90625" style="155" customWidth="1"/>
    <col min="6148" max="6158" width="6.6328125" style="155" customWidth="1"/>
    <col min="6159" max="6161" width="7.6328125" style="155" customWidth="1"/>
    <col min="6162" max="6170" width="6.6328125" style="155" customWidth="1"/>
    <col min="6171" max="6400" width="8.6328125" style="155"/>
    <col min="6401" max="6401" width="3.90625" style="155" customWidth="1"/>
    <col min="6402" max="6402" width="4.6328125" style="155" customWidth="1"/>
    <col min="6403" max="6403" width="0.90625" style="155" customWidth="1"/>
    <col min="6404" max="6414" width="6.6328125" style="155" customWidth="1"/>
    <col min="6415" max="6417" width="7.6328125" style="155" customWidth="1"/>
    <col min="6418" max="6426" width="6.6328125" style="155" customWidth="1"/>
    <col min="6427" max="6656" width="8.6328125" style="155"/>
    <col min="6657" max="6657" width="3.90625" style="155" customWidth="1"/>
    <col min="6658" max="6658" width="4.6328125" style="155" customWidth="1"/>
    <col min="6659" max="6659" width="0.90625" style="155" customWidth="1"/>
    <col min="6660" max="6670" width="6.6328125" style="155" customWidth="1"/>
    <col min="6671" max="6673" width="7.6328125" style="155" customWidth="1"/>
    <col min="6674" max="6682" width="6.6328125" style="155" customWidth="1"/>
    <col min="6683" max="6912" width="8.6328125" style="155"/>
    <col min="6913" max="6913" width="3.90625" style="155" customWidth="1"/>
    <col min="6914" max="6914" width="4.6328125" style="155" customWidth="1"/>
    <col min="6915" max="6915" width="0.90625" style="155" customWidth="1"/>
    <col min="6916" max="6926" width="6.6328125" style="155" customWidth="1"/>
    <col min="6927" max="6929" width="7.6328125" style="155" customWidth="1"/>
    <col min="6930" max="6938" width="6.6328125" style="155" customWidth="1"/>
    <col min="6939" max="7168" width="8.6328125" style="155"/>
    <col min="7169" max="7169" width="3.90625" style="155" customWidth="1"/>
    <col min="7170" max="7170" width="4.6328125" style="155" customWidth="1"/>
    <col min="7171" max="7171" width="0.90625" style="155" customWidth="1"/>
    <col min="7172" max="7182" width="6.6328125" style="155" customWidth="1"/>
    <col min="7183" max="7185" width="7.6328125" style="155" customWidth="1"/>
    <col min="7186" max="7194" width="6.6328125" style="155" customWidth="1"/>
    <col min="7195" max="7424" width="8.6328125" style="155"/>
    <col min="7425" max="7425" width="3.90625" style="155" customWidth="1"/>
    <col min="7426" max="7426" width="4.6328125" style="155" customWidth="1"/>
    <col min="7427" max="7427" width="0.90625" style="155" customWidth="1"/>
    <col min="7428" max="7438" width="6.6328125" style="155" customWidth="1"/>
    <col min="7439" max="7441" width="7.6328125" style="155" customWidth="1"/>
    <col min="7442" max="7450" width="6.6328125" style="155" customWidth="1"/>
    <col min="7451" max="7680" width="8.6328125" style="155"/>
    <col min="7681" max="7681" width="3.90625" style="155" customWidth="1"/>
    <col min="7682" max="7682" width="4.6328125" style="155" customWidth="1"/>
    <col min="7683" max="7683" width="0.90625" style="155" customWidth="1"/>
    <col min="7684" max="7694" width="6.6328125" style="155" customWidth="1"/>
    <col min="7695" max="7697" width="7.6328125" style="155" customWidth="1"/>
    <col min="7698" max="7706" width="6.6328125" style="155" customWidth="1"/>
    <col min="7707" max="7936" width="8.6328125" style="155"/>
    <col min="7937" max="7937" width="3.90625" style="155" customWidth="1"/>
    <col min="7938" max="7938" width="4.6328125" style="155" customWidth="1"/>
    <col min="7939" max="7939" width="0.90625" style="155" customWidth="1"/>
    <col min="7940" max="7950" width="6.6328125" style="155" customWidth="1"/>
    <col min="7951" max="7953" width="7.6328125" style="155" customWidth="1"/>
    <col min="7954" max="7962" width="6.6328125" style="155" customWidth="1"/>
    <col min="7963" max="8192" width="8.6328125" style="155"/>
    <col min="8193" max="8193" width="3.90625" style="155" customWidth="1"/>
    <col min="8194" max="8194" width="4.6328125" style="155" customWidth="1"/>
    <col min="8195" max="8195" width="0.90625" style="155" customWidth="1"/>
    <col min="8196" max="8206" width="6.6328125" style="155" customWidth="1"/>
    <col min="8207" max="8209" width="7.6328125" style="155" customWidth="1"/>
    <col min="8210" max="8218" width="6.6328125" style="155" customWidth="1"/>
    <col min="8219" max="8448" width="8.6328125" style="155"/>
    <col min="8449" max="8449" width="3.90625" style="155" customWidth="1"/>
    <col min="8450" max="8450" width="4.6328125" style="155" customWidth="1"/>
    <col min="8451" max="8451" width="0.90625" style="155" customWidth="1"/>
    <col min="8452" max="8462" width="6.6328125" style="155" customWidth="1"/>
    <col min="8463" max="8465" width="7.6328125" style="155" customWidth="1"/>
    <col min="8466" max="8474" width="6.6328125" style="155" customWidth="1"/>
    <col min="8475" max="8704" width="8.6328125" style="155"/>
    <col min="8705" max="8705" width="3.90625" style="155" customWidth="1"/>
    <col min="8706" max="8706" width="4.6328125" style="155" customWidth="1"/>
    <col min="8707" max="8707" width="0.90625" style="155" customWidth="1"/>
    <col min="8708" max="8718" width="6.6328125" style="155" customWidth="1"/>
    <col min="8719" max="8721" width="7.6328125" style="155" customWidth="1"/>
    <col min="8722" max="8730" width="6.6328125" style="155" customWidth="1"/>
    <col min="8731" max="8960" width="8.6328125" style="155"/>
    <col min="8961" max="8961" width="3.90625" style="155" customWidth="1"/>
    <col min="8962" max="8962" width="4.6328125" style="155" customWidth="1"/>
    <col min="8963" max="8963" width="0.90625" style="155" customWidth="1"/>
    <col min="8964" max="8974" width="6.6328125" style="155" customWidth="1"/>
    <col min="8975" max="8977" width="7.6328125" style="155" customWidth="1"/>
    <col min="8978" max="8986" width="6.6328125" style="155" customWidth="1"/>
    <col min="8987" max="9216" width="8.6328125" style="155"/>
    <col min="9217" max="9217" width="3.90625" style="155" customWidth="1"/>
    <col min="9218" max="9218" width="4.6328125" style="155" customWidth="1"/>
    <col min="9219" max="9219" width="0.90625" style="155" customWidth="1"/>
    <col min="9220" max="9230" width="6.6328125" style="155" customWidth="1"/>
    <col min="9231" max="9233" width="7.6328125" style="155" customWidth="1"/>
    <col min="9234" max="9242" width="6.6328125" style="155" customWidth="1"/>
    <col min="9243" max="9472" width="8.6328125" style="155"/>
    <col min="9473" max="9473" width="3.90625" style="155" customWidth="1"/>
    <col min="9474" max="9474" width="4.6328125" style="155" customWidth="1"/>
    <col min="9475" max="9475" width="0.90625" style="155" customWidth="1"/>
    <col min="9476" max="9486" width="6.6328125" style="155" customWidth="1"/>
    <col min="9487" max="9489" width="7.6328125" style="155" customWidth="1"/>
    <col min="9490" max="9498" width="6.6328125" style="155" customWidth="1"/>
    <col min="9499" max="9728" width="8.6328125" style="155"/>
    <col min="9729" max="9729" width="3.90625" style="155" customWidth="1"/>
    <col min="9730" max="9730" width="4.6328125" style="155" customWidth="1"/>
    <col min="9731" max="9731" width="0.90625" style="155" customWidth="1"/>
    <col min="9732" max="9742" width="6.6328125" style="155" customWidth="1"/>
    <col min="9743" max="9745" width="7.6328125" style="155" customWidth="1"/>
    <col min="9746" max="9754" width="6.6328125" style="155" customWidth="1"/>
    <col min="9755" max="9984" width="8.6328125" style="155"/>
    <col min="9985" max="9985" width="3.90625" style="155" customWidth="1"/>
    <col min="9986" max="9986" width="4.6328125" style="155" customWidth="1"/>
    <col min="9987" max="9987" width="0.90625" style="155" customWidth="1"/>
    <col min="9988" max="9998" width="6.6328125" style="155" customWidth="1"/>
    <col min="9999" max="10001" width="7.6328125" style="155" customWidth="1"/>
    <col min="10002" max="10010" width="6.6328125" style="155" customWidth="1"/>
    <col min="10011" max="10240" width="8.6328125" style="155"/>
    <col min="10241" max="10241" width="3.90625" style="155" customWidth="1"/>
    <col min="10242" max="10242" width="4.6328125" style="155" customWidth="1"/>
    <col min="10243" max="10243" width="0.90625" style="155" customWidth="1"/>
    <col min="10244" max="10254" width="6.6328125" style="155" customWidth="1"/>
    <col min="10255" max="10257" width="7.6328125" style="155" customWidth="1"/>
    <col min="10258" max="10266" width="6.6328125" style="155" customWidth="1"/>
    <col min="10267" max="10496" width="8.6328125" style="155"/>
    <col min="10497" max="10497" width="3.90625" style="155" customWidth="1"/>
    <col min="10498" max="10498" width="4.6328125" style="155" customWidth="1"/>
    <col min="10499" max="10499" width="0.90625" style="155" customWidth="1"/>
    <col min="10500" max="10510" width="6.6328125" style="155" customWidth="1"/>
    <col min="10511" max="10513" width="7.6328125" style="155" customWidth="1"/>
    <col min="10514" max="10522" width="6.6328125" style="155" customWidth="1"/>
    <col min="10523" max="10752" width="8.6328125" style="155"/>
    <col min="10753" max="10753" width="3.90625" style="155" customWidth="1"/>
    <col min="10754" max="10754" width="4.6328125" style="155" customWidth="1"/>
    <col min="10755" max="10755" width="0.90625" style="155" customWidth="1"/>
    <col min="10756" max="10766" width="6.6328125" style="155" customWidth="1"/>
    <col min="10767" max="10769" width="7.6328125" style="155" customWidth="1"/>
    <col min="10770" max="10778" width="6.6328125" style="155" customWidth="1"/>
    <col min="10779" max="11008" width="8.6328125" style="155"/>
    <col min="11009" max="11009" width="3.90625" style="155" customWidth="1"/>
    <col min="11010" max="11010" width="4.6328125" style="155" customWidth="1"/>
    <col min="11011" max="11011" width="0.90625" style="155" customWidth="1"/>
    <col min="11012" max="11022" width="6.6328125" style="155" customWidth="1"/>
    <col min="11023" max="11025" width="7.6328125" style="155" customWidth="1"/>
    <col min="11026" max="11034" width="6.6328125" style="155" customWidth="1"/>
    <col min="11035" max="11264" width="8.6328125" style="155"/>
    <col min="11265" max="11265" width="3.90625" style="155" customWidth="1"/>
    <col min="11266" max="11266" width="4.6328125" style="155" customWidth="1"/>
    <col min="11267" max="11267" width="0.90625" style="155" customWidth="1"/>
    <col min="11268" max="11278" width="6.6328125" style="155" customWidth="1"/>
    <col min="11279" max="11281" width="7.6328125" style="155" customWidth="1"/>
    <col min="11282" max="11290" width="6.6328125" style="155" customWidth="1"/>
    <col min="11291" max="11520" width="8.6328125" style="155"/>
    <col min="11521" max="11521" width="3.90625" style="155" customWidth="1"/>
    <col min="11522" max="11522" width="4.6328125" style="155" customWidth="1"/>
    <col min="11523" max="11523" width="0.90625" style="155" customWidth="1"/>
    <col min="11524" max="11534" width="6.6328125" style="155" customWidth="1"/>
    <col min="11535" max="11537" width="7.6328125" style="155" customWidth="1"/>
    <col min="11538" max="11546" width="6.6328125" style="155" customWidth="1"/>
    <col min="11547" max="11776" width="8.6328125" style="155"/>
    <col min="11777" max="11777" width="3.90625" style="155" customWidth="1"/>
    <col min="11778" max="11778" width="4.6328125" style="155" customWidth="1"/>
    <col min="11779" max="11779" width="0.90625" style="155" customWidth="1"/>
    <col min="11780" max="11790" width="6.6328125" style="155" customWidth="1"/>
    <col min="11791" max="11793" width="7.6328125" style="155" customWidth="1"/>
    <col min="11794" max="11802" width="6.6328125" style="155" customWidth="1"/>
    <col min="11803" max="12032" width="8.6328125" style="155"/>
    <col min="12033" max="12033" width="3.90625" style="155" customWidth="1"/>
    <col min="12034" max="12034" width="4.6328125" style="155" customWidth="1"/>
    <col min="12035" max="12035" width="0.90625" style="155" customWidth="1"/>
    <col min="12036" max="12046" width="6.6328125" style="155" customWidth="1"/>
    <col min="12047" max="12049" width="7.6328125" style="155" customWidth="1"/>
    <col min="12050" max="12058" width="6.6328125" style="155" customWidth="1"/>
    <col min="12059" max="12288" width="8.6328125" style="155"/>
    <col min="12289" max="12289" width="3.90625" style="155" customWidth="1"/>
    <col min="12290" max="12290" width="4.6328125" style="155" customWidth="1"/>
    <col min="12291" max="12291" width="0.90625" style="155" customWidth="1"/>
    <col min="12292" max="12302" width="6.6328125" style="155" customWidth="1"/>
    <col min="12303" max="12305" width="7.6328125" style="155" customWidth="1"/>
    <col min="12306" max="12314" width="6.6328125" style="155" customWidth="1"/>
    <col min="12315" max="12544" width="8.6328125" style="155"/>
    <col min="12545" max="12545" width="3.90625" style="155" customWidth="1"/>
    <col min="12546" max="12546" width="4.6328125" style="155" customWidth="1"/>
    <col min="12547" max="12547" width="0.90625" style="155" customWidth="1"/>
    <col min="12548" max="12558" width="6.6328125" style="155" customWidth="1"/>
    <col min="12559" max="12561" width="7.6328125" style="155" customWidth="1"/>
    <col min="12562" max="12570" width="6.6328125" style="155" customWidth="1"/>
    <col min="12571" max="12800" width="8.6328125" style="155"/>
    <col min="12801" max="12801" width="3.90625" style="155" customWidth="1"/>
    <col min="12802" max="12802" width="4.6328125" style="155" customWidth="1"/>
    <col min="12803" max="12803" width="0.90625" style="155" customWidth="1"/>
    <col min="12804" max="12814" width="6.6328125" style="155" customWidth="1"/>
    <col min="12815" max="12817" width="7.6328125" style="155" customWidth="1"/>
    <col min="12818" max="12826" width="6.6328125" style="155" customWidth="1"/>
    <col min="12827" max="13056" width="8.6328125" style="155"/>
    <col min="13057" max="13057" width="3.90625" style="155" customWidth="1"/>
    <col min="13058" max="13058" width="4.6328125" style="155" customWidth="1"/>
    <col min="13059" max="13059" width="0.90625" style="155" customWidth="1"/>
    <col min="13060" max="13070" width="6.6328125" style="155" customWidth="1"/>
    <col min="13071" max="13073" width="7.6328125" style="155" customWidth="1"/>
    <col min="13074" max="13082" width="6.6328125" style="155" customWidth="1"/>
    <col min="13083" max="13312" width="8.6328125" style="155"/>
    <col min="13313" max="13313" width="3.90625" style="155" customWidth="1"/>
    <col min="13314" max="13314" width="4.6328125" style="155" customWidth="1"/>
    <col min="13315" max="13315" width="0.90625" style="155" customWidth="1"/>
    <col min="13316" max="13326" width="6.6328125" style="155" customWidth="1"/>
    <col min="13327" max="13329" width="7.6328125" style="155" customWidth="1"/>
    <col min="13330" max="13338" width="6.6328125" style="155" customWidth="1"/>
    <col min="13339" max="13568" width="8.6328125" style="155"/>
    <col min="13569" max="13569" width="3.90625" style="155" customWidth="1"/>
    <col min="13570" max="13570" width="4.6328125" style="155" customWidth="1"/>
    <col min="13571" max="13571" width="0.90625" style="155" customWidth="1"/>
    <col min="13572" max="13582" width="6.6328125" style="155" customWidth="1"/>
    <col min="13583" max="13585" width="7.6328125" style="155" customWidth="1"/>
    <col min="13586" max="13594" width="6.6328125" style="155" customWidth="1"/>
    <col min="13595" max="13824" width="8.6328125" style="155"/>
    <col min="13825" max="13825" width="3.90625" style="155" customWidth="1"/>
    <col min="13826" max="13826" width="4.6328125" style="155" customWidth="1"/>
    <col min="13827" max="13827" width="0.90625" style="155" customWidth="1"/>
    <col min="13828" max="13838" width="6.6328125" style="155" customWidth="1"/>
    <col min="13839" max="13841" width="7.6328125" style="155" customWidth="1"/>
    <col min="13842" max="13850" width="6.6328125" style="155" customWidth="1"/>
    <col min="13851" max="14080" width="8.6328125" style="155"/>
    <col min="14081" max="14081" width="3.90625" style="155" customWidth="1"/>
    <col min="14082" max="14082" width="4.6328125" style="155" customWidth="1"/>
    <col min="14083" max="14083" width="0.90625" style="155" customWidth="1"/>
    <col min="14084" max="14094" width="6.6328125" style="155" customWidth="1"/>
    <col min="14095" max="14097" width="7.6328125" style="155" customWidth="1"/>
    <col min="14098" max="14106" width="6.6328125" style="155" customWidth="1"/>
    <col min="14107" max="14336" width="8.6328125" style="155"/>
    <col min="14337" max="14337" width="3.90625" style="155" customWidth="1"/>
    <col min="14338" max="14338" width="4.6328125" style="155" customWidth="1"/>
    <col min="14339" max="14339" width="0.90625" style="155" customWidth="1"/>
    <col min="14340" max="14350" width="6.6328125" style="155" customWidth="1"/>
    <col min="14351" max="14353" width="7.6328125" style="155" customWidth="1"/>
    <col min="14354" max="14362" width="6.6328125" style="155" customWidth="1"/>
    <col min="14363" max="14592" width="8.6328125" style="155"/>
    <col min="14593" max="14593" width="3.90625" style="155" customWidth="1"/>
    <col min="14594" max="14594" width="4.6328125" style="155" customWidth="1"/>
    <col min="14595" max="14595" width="0.90625" style="155" customWidth="1"/>
    <col min="14596" max="14606" width="6.6328125" style="155" customWidth="1"/>
    <col min="14607" max="14609" width="7.6328125" style="155" customWidth="1"/>
    <col min="14610" max="14618" width="6.6328125" style="155" customWidth="1"/>
    <col min="14619" max="14848" width="8.6328125" style="155"/>
    <col min="14849" max="14849" width="3.90625" style="155" customWidth="1"/>
    <col min="14850" max="14850" width="4.6328125" style="155" customWidth="1"/>
    <col min="14851" max="14851" width="0.90625" style="155" customWidth="1"/>
    <col min="14852" max="14862" width="6.6328125" style="155" customWidth="1"/>
    <col min="14863" max="14865" width="7.6328125" style="155" customWidth="1"/>
    <col min="14866" max="14874" width="6.6328125" style="155" customWidth="1"/>
    <col min="14875" max="15104" width="8.6328125" style="155"/>
    <col min="15105" max="15105" width="3.90625" style="155" customWidth="1"/>
    <col min="15106" max="15106" width="4.6328125" style="155" customWidth="1"/>
    <col min="15107" max="15107" width="0.90625" style="155" customWidth="1"/>
    <col min="15108" max="15118" width="6.6328125" style="155" customWidth="1"/>
    <col min="15119" max="15121" width="7.6328125" style="155" customWidth="1"/>
    <col min="15122" max="15130" width="6.6328125" style="155" customWidth="1"/>
    <col min="15131" max="15360" width="8.6328125" style="155"/>
    <col min="15361" max="15361" width="3.90625" style="155" customWidth="1"/>
    <col min="15362" max="15362" width="4.6328125" style="155" customWidth="1"/>
    <col min="15363" max="15363" width="0.90625" style="155" customWidth="1"/>
    <col min="15364" max="15374" width="6.6328125" style="155" customWidth="1"/>
    <col min="15375" max="15377" width="7.6328125" style="155" customWidth="1"/>
    <col min="15378" max="15386" width="6.6328125" style="155" customWidth="1"/>
    <col min="15387" max="15616" width="8.6328125" style="155"/>
    <col min="15617" max="15617" width="3.90625" style="155" customWidth="1"/>
    <col min="15618" max="15618" width="4.6328125" style="155" customWidth="1"/>
    <col min="15619" max="15619" width="0.90625" style="155" customWidth="1"/>
    <col min="15620" max="15630" width="6.6328125" style="155" customWidth="1"/>
    <col min="15631" max="15633" width="7.6328125" style="155" customWidth="1"/>
    <col min="15634" max="15642" width="6.6328125" style="155" customWidth="1"/>
    <col min="15643" max="15872" width="8.6328125" style="155"/>
    <col min="15873" max="15873" width="3.90625" style="155" customWidth="1"/>
    <col min="15874" max="15874" width="4.6328125" style="155" customWidth="1"/>
    <col min="15875" max="15875" width="0.90625" style="155" customWidth="1"/>
    <col min="15876" max="15886" width="6.6328125" style="155" customWidth="1"/>
    <col min="15887" max="15889" width="7.6328125" style="155" customWidth="1"/>
    <col min="15890" max="15898" width="6.6328125" style="155" customWidth="1"/>
    <col min="15899" max="16128" width="8.6328125" style="155"/>
    <col min="16129" max="16129" width="3.90625" style="155" customWidth="1"/>
    <col min="16130" max="16130" width="4.6328125" style="155" customWidth="1"/>
    <col min="16131" max="16131" width="0.90625" style="155" customWidth="1"/>
    <col min="16132" max="16142" width="6.6328125" style="155" customWidth="1"/>
    <col min="16143" max="16145" width="7.6328125" style="155" customWidth="1"/>
    <col min="16146" max="16154" width="6.6328125" style="155" customWidth="1"/>
    <col min="16155" max="16384" width="8.6328125" style="155"/>
  </cols>
  <sheetData>
    <row r="1" spans="1:26" ht="24" customHeight="1">
      <c r="A1" s="732" t="s">
        <v>132</v>
      </c>
      <c r="B1" s="732"/>
      <c r="C1" s="732"/>
      <c r="D1" s="732"/>
      <c r="E1" s="732"/>
      <c r="F1" s="732"/>
      <c r="G1" s="732"/>
      <c r="H1" s="732"/>
      <c r="I1" s="732"/>
      <c r="J1" s="732"/>
      <c r="K1" s="732"/>
      <c r="L1" s="732"/>
      <c r="M1" s="732"/>
      <c r="N1" s="732"/>
      <c r="O1" s="732"/>
      <c r="P1" s="732"/>
      <c r="Q1" s="732"/>
      <c r="R1" s="732"/>
      <c r="S1" s="732"/>
      <c r="T1" s="732"/>
      <c r="U1" s="732"/>
      <c r="V1" s="732"/>
      <c r="W1" s="732"/>
      <c r="X1" s="732"/>
      <c r="Y1" s="732"/>
      <c r="Z1" s="732"/>
    </row>
    <row r="2" spans="1:26" ht="15" customHeight="1">
      <c r="A2" s="156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</row>
    <row r="3" spans="1:26" ht="15" customHeight="1">
      <c r="A3" s="158"/>
      <c r="B3" s="159"/>
      <c r="C3" s="159"/>
      <c r="D3" s="159"/>
      <c r="E3" s="157"/>
      <c r="F3" s="157"/>
      <c r="G3" s="157"/>
      <c r="H3" s="157"/>
      <c r="I3" s="157"/>
      <c r="J3" s="157"/>
      <c r="K3" s="157"/>
      <c r="L3" s="157"/>
      <c r="M3" s="157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60" t="s">
        <v>5</v>
      </c>
    </row>
    <row r="4" spans="1:26" ht="15" customHeight="1">
      <c r="A4" s="161" t="s">
        <v>70</v>
      </c>
      <c r="B4" s="161"/>
      <c r="C4" s="162"/>
      <c r="D4" s="163" t="s">
        <v>133</v>
      </c>
      <c r="E4" s="164"/>
      <c r="F4" s="164"/>
      <c r="G4" s="164"/>
      <c r="H4" s="164" t="s">
        <v>134</v>
      </c>
      <c r="I4" s="164"/>
      <c r="J4" s="164"/>
      <c r="K4" s="164" t="s">
        <v>8</v>
      </c>
      <c r="L4" s="164"/>
      <c r="M4" s="164"/>
      <c r="N4" s="164" t="s">
        <v>135</v>
      </c>
      <c r="O4" s="164" t="s">
        <v>136</v>
      </c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5"/>
    </row>
    <row r="5" spans="1:26" ht="15" customHeight="1">
      <c r="A5" s="161"/>
      <c r="B5" s="161"/>
      <c r="C5" s="162"/>
      <c r="D5" s="166" t="s">
        <v>19</v>
      </c>
      <c r="E5" s="167" t="s">
        <v>137</v>
      </c>
      <c r="F5" s="167" t="s">
        <v>138</v>
      </c>
      <c r="G5" s="167" t="s">
        <v>139</v>
      </c>
      <c r="H5" s="167" t="s">
        <v>19</v>
      </c>
      <c r="I5" s="167" t="s">
        <v>20</v>
      </c>
      <c r="J5" s="167" t="s">
        <v>21</v>
      </c>
      <c r="K5" s="167" t="s">
        <v>19</v>
      </c>
      <c r="L5" s="167" t="s">
        <v>20</v>
      </c>
      <c r="M5" s="167" t="s">
        <v>21</v>
      </c>
      <c r="N5" s="167"/>
      <c r="O5" s="167" t="s">
        <v>140</v>
      </c>
      <c r="P5" s="167"/>
      <c r="Q5" s="167"/>
      <c r="R5" s="167" t="s">
        <v>141</v>
      </c>
      <c r="S5" s="167"/>
      <c r="T5" s="167"/>
      <c r="U5" s="167" t="s">
        <v>81</v>
      </c>
      <c r="V5" s="167"/>
      <c r="W5" s="167"/>
      <c r="X5" s="167" t="s">
        <v>82</v>
      </c>
      <c r="Y5" s="167"/>
      <c r="Z5" s="168"/>
    </row>
    <row r="6" spans="1:26" ht="15" customHeight="1">
      <c r="A6" s="161"/>
      <c r="B6" s="161"/>
      <c r="C6" s="162"/>
      <c r="D6" s="169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70" t="s">
        <v>19</v>
      </c>
      <c r="P6" s="170" t="s">
        <v>20</v>
      </c>
      <c r="Q6" s="170" t="s">
        <v>21</v>
      </c>
      <c r="R6" s="170" t="s">
        <v>19</v>
      </c>
      <c r="S6" s="170" t="s">
        <v>20</v>
      </c>
      <c r="T6" s="170" t="s">
        <v>21</v>
      </c>
      <c r="U6" s="170" t="s">
        <v>19</v>
      </c>
      <c r="V6" s="170" t="s">
        <v>20</v>
      </c>
      <c r="W6" s="170" t="s">
        <v>21</v>
      </c>
      <c r="X6" s="170" t="s">
        <v>19</v>
      </c>
      <c r="Y6" s="170" t="s">
        <v>20</v>
      </c>
      <c r="Z6" s="171" t="s">
        <v>21</v>
      </c>
    </row>
    <row r="7" spans="1:26" ht="9" customHeight="1">
      <c r="A7" s="172"/>
      <c r="B7" s="172"/>
      <c r="C7" s="173"/>
      <c r="D7" s="172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  <c r="Y7" s="156"/>
      <c r="Z7" s="156"/>
    </row>
    <row r="8" spans="1:26" ht="15" customHeight="1">
      <c r="A8" s="160" t="s">
        <v>142</v>
      </c>
      <c r="B8" s="160" t="s">
        <v>143</v>
      </c>
      <c r="C8" s="174"/>
      <c r="D8" s="175">
        <v>45</v>
      </c>
      <c r="E8" s="176">
        <v>1</v>
      </c>
      <c r="F8" s="176">
        <v>37</v>
      </c>
      <c r="G8" s="176">
        <v>7</v>
      </c>
      <c r="H8" s="176">
        <v>1246</v>
      </c>
      <c r="I8" s="176">
        <v>723</v>
      </c>
      <c r="J8" s="176">
        <v>523</v>
      </c>
      <c r="K8" s="176">
        <v>175</v>
      </c>
      <c r="L8" s="176">
        <v>78</v>
      </c>
      <c r="M8" s="176">
        <v>97</v>
      </c>
      <c r="N8" s="176">
        <v>646</v>
      </c>
      <c r="O8" s="176">
        <v>21172</v>
      </c>
      <c r="P8" s="176">
        <v>10668</v>
      </c>
      <c r="Q8" s="176">
        <v>10504</v>
      </c>
      <c r="R8" s="176">
        <v>6999</v>
      </c>
      <c r="S8" s="176">
        <v>3543</v>
      </c>
      <c r="T8" s="176">
        <v>3456</v>
      </c>
      <c r="U8" s="176">
        <v>7184</v>
      </c>
      <c r="V8" s="176">
        <v>3608</v>
      </c>
      <c r="W8" s="176">
        <v>3576</v>
      </c>
      <c r="X8" s="176">
        <v>6989</v>
      </c>
      <c r="Y8" s="176">
        <v>3517</v>
      </c>
      <c r="Z8" s="176">
        <v>3472</v>
      </c>
    </row>
    <row r="9" spans="1:26" ht="15" customHeight="1">
      <c r="A9" s="160"/>
      <c r="B9" s="160" t="s">
        <v>144</v>
      </c>
      <c r="C9" s="174"/>
      <c r="D9" s="177">
        <v>46</v>
      </c>
      <c r="E9" s="177">
        <v>1</v>
      </c>
      <c r="F9" s="177">
        <v>38</v>
      </c>
      <c r="G9" s="177">
        <v>7</v>
      </c>
      <c r="H9" s="177">
        <v>1303</v>
      </c>
      <c r="I9" s="177">
        <v>738</v>
      </c>
      <c r="J9" s="177">
        <v>565</v>
      </c>
      <c r="K9" s="177">
        <v>175</v>
      </c>
      <c r="L9" s="177">
        <v>78</v>
      </c>
      <c r="M9" s="177">
        <v>97</v>
      </c>
      <c r="N9" s="177">
        <v>683</v>
      </c>
      <c r="O9" s="177">
        <v>21292</v>
      </c>
      <c r="P9" s="177">
        <v>10732</v>
      </c>
      <c r="Q9" s="177">
        <v>10560</v>
      </c>
      <c r="R9" s="177">
        <v>6943</v>
      </c>
      <c r="S9" s="177">
        <v>3495</v>
      </c>
      <c r="T9" s="177">
        <v>3448</v>
      </c>
      <c r="U9" s="177">
        <v>7090</v>
      </c>
      <c r="V9" s="177">
        <v>3583</v>
      </c>
      <c r="W9" s="177">
        <v>3507</v>
      </c>
      <c r="X9" s="177">
        <v>7259</v>
      </c>
      <c r="Y9" s="177">
        <v>3654</v>
      </c>
      <c r="Z9" s="177">
        <v>3605</v>
      </c>
    </row>
    <row r="10" spans="1:26" s="178" customFormat="1" ht="15" customHeight="1">
      <c r="A10" s="160"/>
      <c r="B10" s="160" t="s">
        <v>145</v>
      </c>
      <c r="C10" s="174"/>
      <c r="D10" s="177">
        <v>50</v>
      </c>
      <c r="E10" s="177">
        <v>1</v>
      </c>
      <c r="F10" s="177">
        <v>42</v>
      </c>
      <c r="G10" s="177">
        <v>7</v>
      </c>
      <c r="H10" s="177">
        <v>1426</v>
      </c>
      <c r="I10" s="177">
        <v>806</v>
      </c>
      <c r="J10" s="177">
        <v>620</v>
      </c>
      <c r="K10" s="177">
        <v>195</v>
      </c>
      <c r="L10" s="177">
        <v>77</v>
      </c>
      <c r="M10" s="177">
        <v>118</v>
      </c>
      <c r="N10" s="177">
        <v>737</v>
      </c>
      <c r="O10" s="177">
        <v>22435</v>
      </c>
      <c r="P10" s="177">
        <v>11377</v>
      </c>
      <c r="Q10" s="177">
        <v>11058</v>
      </c>
      <c r="R10" s="177">
        <v>7400</v>
      </c>
      <c r="S10" s="177">
        <v>3767</v>
      </c>
      <c r="T10" s="177">
        <v>3633</v>
      </c>
      <c r="U10" s="177">
        <v>7461</v>
      </c>
      <c r="V10" s="177">
        <v>3782</v>
      </c>
      <c r="W10" s="177">
        <v>3679</v>
      </c>
      <c r="X10" s="177">
        <v>7574</v>
      </c>
      <c r="Y10" s="177">
        <v>3828</v>
      </c>
      <c r="Z10" s="177">
        <v>3746</v>
      </c>
    </row>
    <row r="11" spans="1:26" s="178" customFormat="1" ht="15" customHeight="1">
      <c r="A11" s="179"/>
      <c r="B11" s="160" t="s">
        <v>146</v>
      </c>
      <c r="C11" s="180"/>
      <c r="D11" s="177">
        <v>52</v>
      </c>
      <c r="E11" s="177">
        <v>1</v>
      </c>
      <c r="F11" s="177">
        <v>42</v>
      </c>
      <c r="G11" s="177">
        <v>9</v>
      </c>
      <c r="H11" s="177">
        <v>1451</v>
      </c>
      <c r="I11" s="177">
        <v>812</v>
      </c>
      <c r="J11" s="177">
        <v>639</v>
      </c>
      <c r="K11" s="177">
        <v>191</v>
      </c>
      <c r="L11" s="177">
        <v>77</v>
      </c>
      <c r="M11" s="177">
        <v>114</v>
      </c>
      <c r="N11" s="177">
        <v>751</v>
      </c>
      <c r="O11" s="177">
        <v>22473</v>
      </c>
      <c r="P11" s="177">
        <v>11459</v>
      </c>
      <c r="Q11" s="177">
        <v>11014</v>
      </c>
      <c r="R11" s="177">
        <v>7574</v>
      </c>
      <c r="S11" s="177">
        <v>3875</v>
      </c>
      <c r="T11" s="177">
        <v>3699</v>
      </c>
      <c r="U11" s="177">
        <v>7419</v>
      </c>
      <c r="V11" s="177">
        <v>3792</v>
      </c>
      <c r="W11" s="177">
        <v>3627</v>
      </c>
      <c r="X11" s="177">
        <v>7480</v>
      </c>
      <c r="Y11" s="177">
        <v>3792</v>
      </c>
      <c r="Z11" s="177">
        <v>3688</v>
      </c>
    </row>
    <row r="12" spans="1:26" ht="15" customHeight="1">
      <c r="A12" s="179"/>
      <c r="B12" s="179" t="s">
        <v>147</v>
      </c>
      <c r="C12" s="174"/>
      <c r="D12" s="181">
        <v>53</v>
      </c>
      <c r="E12" s="182">
        <v>1</v>
      </c>
      <c r="F12" s="182">
        <v>43</v>
      </c>
      <c r="G12" s="182">
        <v>9</v>
      </c>
      <c r="H12" s="182">
        <v>1465</v>
      </c>
      <c r="I12" s="182">
        <v>815</v>
      </c>
      <c r="J12" s="182">
        <v>650</v>
      </c>
      <c r="K12" s="182">
        <v>188</v>
      </c>
      <c r="L12" s="182">
        <v>73</v>
      </c>
      <c r="M12" s="182">
        <v>115</v>
      </c>
      <c r="N12" s="182">
        <v>761</v>
      </c>
      <c r="O12" s="183">
        <v>22442</v>
      </c>
      <c r="P12" s="183">
        <v>11506</v>
      </c>
      <c r="Q12" s="183">
        <v>10936</v>
      </c>
      <c r="R12" s="183">
        <v>7412</v>
      </c>
      <c r="S12" s="183">
        <v>3823</v>
      </c>
      <c r="T12" s="183">
        <v>3589</v>
      </c>
      <c r="U12" s="183">
        <v>7599</v>
      </c>
      <c r="V12" s="183">
        <v>3889</v>
      </c>
      <c r="W12" s="183">
        <v>3710</v>
      </c>
      <c r="X12" s="183">
        <v>7431</v>
      </c>
      <c r="Y12" s="183">
        <v>3794</v>
      </c>
      <c r="Z12" s="183">
        <v>3637</v>
      </c>
    </row>
    <row r="13" spans="1:26" ht="10.5" customHeight="1">
      <c r="A13" s="156"/>
      <c r="B13" s="184"/>
      <c r="C13" s="180"/>
      <c r="D13" s="175"/>
      <c r="E13" s="176"/>
      <c r="F13" s="176"/>
      <c r="G13" s="176"/>
      <c r="H13" s="176"/>
      <c r="I13" s="176"/>
      <c r="J13" s="176"/>
      <c r="K13" s="176"/>
      <c r="L13" s="176"/>
      <c r="M13" s="177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</row>
    <row r="14" spans="1:26" ht="15" customHeight="1">
      <c r="A14" s="185" t="s">
        <v>148</v>
      </c>
      <c r="B14" s="185"/>
      <c r="C14" s="180"/>
      <c r="D14" s="175">
        <v>1</v>
      </c>
      <c r="E14" s="176">
        <v>1</v>
      </c>
      <c r="F14" s="176">
        <v>0</v>
      </c>
      <c r="G14" s="176">
        <v>0</v>
      </c>
      <c r="H14" s="176">
        <v>22</v>
      </c>
      <c r="I14" s="176">
        <v>16</v>
      </c>
      <c r="J14" s="176">
        <v>6</v>
      </c>
      <c r="K14" s="176">
        <v>0</v>
      </c>
      <c r="L14" s="176">
        <v>0</v>
      </c>
      <c r="M14" s="176">
        <v>0</v>
      </c>
      <c r="N14" s="176">
        <v>12</v>
      </c>
      <c r="O14" s="155">
        <v>476</v>
      </c>
      <c r="P14" s="155">
        <v>234</v>
      </c>
      <c r="Q14" s="155">
        <v>242</v>
      </c>
      <c r="R14" s="155">
        <v>153</v>
      </c>
      <c r="S14" s="155">
        <v>75</v>
      </c>
      <c r="T14" s="155">
        <v>78</v>
      </c>
      <c r="U14" s="155">
        <v>161</v>
      </c>
      <c r="V14" s="155">
        <v>78</v>
      </c>
      <c r="W14" s="155">
        <v>83</v>
      </c>
      <c r="X14" s="155">
        <v>162</v>
      </c>
      <c r="Y14" s="155">
        <v>81</v>
      </c>
      <c r="Z14" s="155">
        <v>81</v>
      </c>
    </row>
    <row r="15" spans="1:26" ht="15" customHeight="1">
      <c r="A15" s="185" t="s">
        <v>118</v>
      </c>
      <c r="B15" s="185"/>
      <c r="C15" s="180"/>
      <c r="D15" s="176">
        <v>43</v>
      </c>
      <c r="E15" s="176">
        <v>0</v>
      </c>
      <c r="F15" s="176">
        <v>43</v>
      </c>
      <c r="G15" s="176">
        <v>0</v>
      </c>
      <c r="H15" s="176">
        <v>1391</v>
      </c>
      <c r="I15" s="176">
        <v>761</v>
      </c>
      <c r="J15" s="176">
        <v>630</v>
      </c>
      <c r="K15" s="176">
        <v>175</v>
      </c>
      <c r="L15" s="176">
        <v>67</v>
      </c>
      <c r="M15" s="176">
        <v>108</v>
      </c>
      <c r="N15" s="176">
        <v>697</v>
      </c>
      <c r="O15" s="176">
        <v>20417</v>
      </c>
      <c r="P15" s="176">
        <v>10602</v>
      </c>
      <c r="Q15" s="176">
        <v>9815</v>
      </c>
      <c r="R15" s="176">
        <v>6725</v>
      </c>
      <c r="S15" s="176">
        <v>3522</v>
      </c>
      <c r="T15" s="176">
        <v>3203</v>
      </c>
      <c r="U15" s="176">
        <v>6855</v>
      </c>
      <c r="V15" s="176">
        <v>3541</v>
      </c>
      <c r="W15" s="176">
        <v>3314</v>
      </c>
      <c r="X15" s="176">
        <v>6837</v>
      </c>
      <c r="Y15" s="176">
        <v>3539</v>
      </c>
      <c r="Z15" s="176">
        <v>3298</v>
      </c>
    </row>
    <row r="16" spans="1:26" ht="15" customHeight="1">
      <c r="A16" s="185" t="s">
        <v>119</v>
      </c>
      <c r="B16" s="185"/>
      <c r="C16" s="180"/>
      <c r="D16" s="176">
        <f>D12-D14-D15</f>
        <v>9</v>
      </c>
      <c r="E16" s="176">
        <f t="shared" ref="E16:Z16" si="0">E12-E14-E15</f>
        <v>0</v>
      </c>
      <c r="F16" s="176">
        <f t="shared" si="0"/>
        <v>0</v>
      </c>
      <c r="G16" s="176">
        <f t="shared" si="0"/>
        <v>9</v>
      </c>
      <c r="H16" s="176">
        <f t="shared" si="0"/>
        <v>52</v>
      </c>
      <c r="I16" s="176">
        <f t="shared" si="0"/>
        <v>38</v>
      </c>
      <c r="J16" s="176">
        <f t="shared" si="0"/>
        <v>14</v>
      </c>
      <c r="K16" s="176">
        <f t="shared" si="0"/>
        <v>13</v>
      </c>
      <c r="L16" s="176">
        <f t="shared" si="0"/>
        <v>6</v>
      </c>
      <c r="M16" s="176">
        <f t="shared" si="0"/>
        <v>7</v>
      </c>
      <c r="N16" s="176">
        <f t="shared" si="0"/>
        <v>52</v>
      </c>
      <c r="O16" s="176">
        <f t="shared" si="0"/>
        <v>1549</v>
      </c>
      <c r="P16" s="176">
        <f t="shared" si="0"/>
        <v>670</v>
      </c>
      <c r="Q16" s="176">
        <f t="shared" si="0"/>
        <v>879</v>
      </c>
      <c r="R16" s="176">
        <f t="shared" si="0"/>
        <v>534</v>
      </c>
      <c r="S16" s="176">
        <f t="shared" si="0"/>
        <v>226</v>
      </c>
      <c r="T16" s="176">
        <f t="shared" si="0"/>
        <v>308</v>
      </c>
      <c r="U16" s="176">
        <f t="shared" si="0"/>
        <v>583</v>
      </c>
      <c r="V16" s="176">
        <f t="shared" si="0"/>
        <v>270</v>
      </c>
      <c r="W16" s="176">
        <f t="shared" si="0"/>
        <v>313</v>
      </c>
      <c r="X16" s="176">
        <f t="shared" si="0"/>
        <v>432</v>
      </c>
      <c r="Y16" s="176">
        <f t="shared" si="0"/>
        <v>174</v>
      </c>
      <c r="Z16" s="176">
        <f t="shared" si="0"/>
        <v>258</v>
      </c>
    </row>
    <row r="17" spans="1:26" ht="9" customHeight="1">
      <c r="A17" s="186"/>
      <c r="B17" s="187"/>
      <c r="C17" s="188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</row>
    <row r="18" spans="1:26" ht="15" customHeight="1">
      <c r="A18" s="156" t="s">
        <v>149</v>
      </c>
      <c r="B18" s="156"/>
      <c r="C18" s="156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</row>
    <row r="19" spans="1:26" ht="15" customHeight="1">
      <c r="A19" s="156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</row>
    <row r="20" spans="1:26" ht="15" customHeight="1">
      <c r="A20" s="156"/>
      <c r="B20" s="156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  <c r="X20" s="156"/>
      <c r="Y20" s="156"/>
      <c r="Z20" s="156"/>
    </row>
    <row r="21" spans="1:26" ht="15" customHeight="1">
      <c r="A21" s="156"/>
      <c r="B21" s="156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</row>
  </sheetData>
  <mergeCells count="24">
    <mergeCell ref="A15:B15"/>
    <mergeCell ref="A16:B16"/>
    <mergeCell ref="M5:M6"/>
    <mergeCell ref="O5:Q5"/>
    <mergeCell ref="R5:T5"/>
    <mergeCell ref="U5:W5"/>
    <mergeCell ref="X5:Z5"/>
    <mergeCell ref="A14:B14"/>
    <mergeCell ref="G5:G6"/>
    <mergeCell ref="H5:H6"/>
    <mergeCell ref="I5:I6"/>
    <mergeCell ref="J5:J6"/>
    <mergeCell ref="K5:K6"/>
    <mergeCell ref="L5:L6"/>
    <mergeCell ref="A1:Z1"/>
    <mergeCell ref="A4:B6"/>
    <mergeCell ref="D4:G4"/>
    <mergeCell ref="H4:J4"/>
    <mergeCell ref="K4:M4"/>
    <mergeCell ref="N4:N6"/>
    <mergeCell ref="O4:Z4"/>
    <mergeCell ref="D5:D6"/>
    <mergeCell ref="E5:E6"/>
    <mergeCell ref="F5:F6"/>
  </mergeCells>
  <phoneticPr fontId="3"/>
  <pageMargins left="0.39" right="0.26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E10AE-45C7-4E7A-BEAD-680BE6CEBF62}">
  <dimension ref="A1:AG20"/>
  <sheetViews>
    <sheetView zoomScaleNormal="100" workbookViewId="0">
      <selection sqref="A1:AG1"/>
    </sheetView>
  </sheetViews>
  <sheetFormatPr defaultColWidth="8.6328125" defaultRowHeight="15" customHeight="1"/>
  <cols>
    <col min="1" max="2" width="4.6328125" style="59" customWidth="1"/>
    <col min="3" max="3" width="0.90625" style="59" customWidth="1"/>
    <col min="4" max="4" width="5.7265625" style="59" customWidth="1"/>
    <col min="5" max="5" width="5.90625" style="59" customWidth="1"/>
    <col min="6" max="6" width="5.7265625" style="59" customWidth="1"/>
    <col min="7" max="7" width="6.36328125" style="59" customWidth="1"/>
    <col min="8" max="10" width="5.7265625" style="59" customWidth="1"/>
    <col min="11" max="11" width="6.36328125" style="59" customWidth="1"/>
    <col min="12" max="14" width="7.7265625" style="59" bestFit="1" customWidth="1"/>
    <col min="15" max="33" width="6.453125" style="59" customWidth="1"/>
    <col min="34" max="256" width="8.6328125" style="59"/>
    <col min="257" max="258" width="4.6328125" style="59" customWidth="1"/>
    <col min="259" max="259" width="0.90625" style="59" customWidth="1"/>
    <col min="260" max="260" width="5.7265625" style="59" customWidth="1"/>
    <col min="261" max="261" width="5.90625" style="59" customWidth="1"/>
    <col min="262" max="262" width="5.7265625" style="59" customWidth="1"/>
    <col min="263" max="263" width="6.36328125" style="59" customWidth="1"/>
    <col min="264" max="266" width="5.7265625" style="59" customWidth="1"/>
    <col min="267" max="267" width="6.36328125" style="59" customWidth="1"/>
    <col min="268" max="270" width="7.7265625" style="59" bestFit="1" customWidth="1"/>
    <col min="271" max="289" width="6.453125" style="59" customWidth="1"/>
    <col min="290" max="512" width="8.6328125" style="59"/>
    <col min="513" max="514" width="4.6328125" style="59" customWidth="1"/>
    <col min="515" max="515" width="0.90625" style="59" customWidth="1"/>
    <col min="516" max="516" width="5.7265625" style="59" customWidth="1"/>
    <col min="517" max="517" width="5.90625" style="59" customWidth="1"/>
    <col min="518" max="518" width="5.7265625" style="59" customWidth="1"/>
    <col min="519" max="519" width="6.36328125" style="59" customWidth="1"/>
    <col min="520" max="522" width="5.7265625" style="59" customWidth="1"/>
    <col min="523" max="523" width="6.36328125" style="59" customWidth="1"/>
    <col min="524" max="526" width="7.7265625" style="59" bestFit="1" customWidth="1"/>
    <col min="527" max="545" width="6.453125" style="59" customWidth="1"/>
    <col min="546" max="768" width="8.6328125" style="59"/>
    <col min="769" max="770" width="4.6328125" style="59" customWidth="1"/>
    <col min="771" max="771" width="0.90625" style="59" customWidth="1"/>
    <col min="772" max="772" width="5.7265625" style="59" customWidth="1"/>
    <col min="773" max="773" width="5.90625" style="59" customWidth="1"/>
    <col min="774" max="774" width="5.7265625" style="59" customWidth="1"/>
    <col min="775" max="775" width="6.36328125" style="59" customWidth="1"/>
    <col min="776" max="778" width="5.7265625" style="59" customWidth="1"/>
    <col min="779" max="779" width="6.36328125" style="59" customWidth="1"/>
    <col min="780" max="782" width="7.7265625" style="59" bestFit="1" customWidth="1"/>
    <col min="783" max="801" width="6.453125" style="59" customWidth="1"/>
    <col min="802" max="1024" width="8.6328125" style="59"/>
    <col min="1025" max="1026" width="4.6328125" style="59" customWidth="1"/>
    <col min="1027" max="1027" width="0.90625" style="59" customWidth="1"/>
    <col min="1028" max="1028" width="5.7265625" style="59" customWidth="1"/>
    <col min="1029" max="1029" width="5.90625" style="59" customWidth="1"/>
    <col min="1030" max="1030" width="5.7265625" style="59" customWidth="1"/>
    <col min="1031" max="1031" width="6.36328125" style="59" customWidth="1"/>
    <col min="1032" max="1034" width="5.7265625" style="59" customWidth="1"/>
    <col min="1035" max="1035" width="6.36328125" style="59" customWidth="1"/>
    <col min="1036" max="1038" width="7.7265625" style="59" bestFit="1" customWidth="1"/>
    <col min="1039" max="1057" width="6.453125" style="59" customWidth="1"/>
    <col min="1058" max="1280" width="8.6328125" style="59"/>
    <col min="1281" max="1282" width="4.6328125" style="59" customWidth="1"/>
    <col min="1283" max="1283" width="0.90625" style="59" customWidth="1"/>
    <col min="1284" max="1284" width="5.7265625" style="59" customWidth="1"/>
    <col min="1285" max="1285" width="5.90625" style="59" customWidth="1"/>
    <col min="1286" max="1286" width="5.7265625" style="59" customWidth="1"/>
    <col min="1287" max="1287" width="6.36328125" style="59" customWidth="1"/>
    <col min="1288" max="1290" width="5.7265625" style="59" customWidth="1"/>
    <col min="1291" max="1291" width="6.36328125" style="59" customWidth="1"/>
    <col min="1292" max="1294" width="7.7265625" style="59" bestFit="1" customWidth="1"/>
    <col min="1295" max="1313" width="6.453125" style="59" customWidth="1"/>
    <col min="1314" max="1536" width="8.6328125" style="59"/>
    <col min="1537" max="1538" width="4.6328125" style="59" customWidth="1"/>
    <col min="1539" max="1539" width="0.90625" style="59" customWidth="1"/>
    <col min="1540" max="1540" width="5.7265625" style="59" customWidth="1"/>
    <col min="1541" max="1541" width="5.90625" style="59" customWidth="1"/>
    <col min="1542" max="1542" width="5.7265625" style="59" customWidth="1"/>
    <col min="1543" max="1543" width="6.36328125" style="59" customWidth="1"/>
    <col min="1544" max="1546" width="5.7265625" style="59" customWidth="1"/>
    <col min="1547" max="1547" width="6.36328125" style="59" customWidth="1"/>
    <col min="1548" max="1550" width="7.7265625" style="59" bestFit="1" customWidth="1"/>
    <col min="1551" max="1569" width="6.453125" style="59" customWidth="1"/>
    <col min="1570" max="1792" width="8.6328125" style="59"/>
    <col min="1793" max="1794" width="4.6328125" style="59" customWidth="1"/>
    <col min="1795" max="1795" width="0.90625" style="59" customWidth="1"/>
    <col min="1796" max="1796" width="5.7265625" style="59" customWidth="1"/>
    <col min="1797" max="1797" width="5.90625" style="59" customWidth="1"/>
    <col min="1798" max="1798" width="5.7265625" style="59" customWidth="1"/>
    <col min="1799" max="1799" width="6.36328125" style="59" customWidth="1"/>
    <col min="1800" max="1802" width="5.7265625" style="59" customWidth="1"/>
    <col min="1803" max="1803" width="6.36328125" style="59" customWidth="1"/>
    <col min="1804" max="1806" width="7.7265625" style="59" bestFit="1" customWidth="1"/>
    <col min="1807" max="1825" width="6.453125" style="59" customWidth="1"/>
    <col min="1826" max="2048" width="8.6328125" style="59"/>
    <col min="2049" max="2050" width="4.6328125" style="59" customWidth="1"/>
    <col min="2051" max="2051" width="0.90625" style="59" customWidth="1"/>
    <col min="2052" max="2052" width="5.7265625" style="59" customWidth="1"/>
    <col min="2053" max="2053" width="5.90625" style="59" customWidth="1"/>
    <col min="2054" max="2054" width="5.7265625" style="59" customWidth="1"/>
    <col min="2055" max="2055" width="6.36328125" style="59" customWidth="1"/>
    <col min="2056" max="2058" width="5.7265625" style="59" customWidth="1"/>
    <col min="2059" max="2059" width="6.36328125" style="59" customWidth="1"/>
    <col min="2060" max="2062" width="7.7265625" style="59" bestFit="1" customWidth="1"/>
    <col min="2063" max="2081" width="6.453125" style="59" customWidth="1"/>
    <col min="2082" max="2304" width="8.6328125" style="59"/>
    <col min="2305" max="2306" width="4.6328125" style="59" customWidth="1"/>
    <col min="2307" max="2307" width="0.90625" style="59" customWidth="1"/>
    <col min="2308" max="2308" width="5.7265625" style="59" customWidth="1"/>
    <col min="2309" max="2309" width="5.90625" style="59" customWidth="1"/>
    <col min="2310" max="2310" width="5.7265625" style="59" customWidth="1"/>
    <col min="2311" max="2311" width="6.36328125" style="59" customWidth="1"/>
    <col min="2312" max="2314" width="5.7265625" style="59" customWidth="1"/>
    <col min="2315" max="2315" width="6.36328125" style="59" customWidth="1"/>
    <col min="2316" max="2318" width="7.7265625" style="59" bestFit="1" customWidth="1"/>
    <col min="2319" max="2337" width="6.453125" style="59" customWidth="1"/>
    <col min="2338" max="2560" width="8.6328125" style="59"/>
    <col min="2561" max="2562" width="4.6328125" style="59" customWidth="1"/>
    <col min="2563" max="2563" width="0.90625" style="59" customWidth="1"/>
    <col min="2564" max="2564" width="5.7265625" style="59" customWidth="1"/>
    <col min="2565" max="2565" width="5.90625" style="59" customWidth="1"/>
    <col min="2566" max="2566" width="5.7265625" style="59" customWidth="1"/>
    <col min="2567" max="2567" width="6.36328125" style="59" customWidth="1"/>
    <col min="2568" max="2570" width="5.7265625" style="59" customWidth="1"/>
    <col min="2571" max="2571" width="6.36328125" style="59" customWidth="1"/>
    <col min="2572" max="2574" width="7.7265625" style="59" bestFit="1" customWidth="1"/>
    <col min="2575" max="2593" width="6.453125" style="59" customWidth="1"/>
    <col min="2594" max="2816" width="8.6328125" style="59"/>
    <col min="2817" max="2818" width="4.6328125" style="59" customWidth="1"/>
    <col min="2819" max="2819" width="0.90625" style="59" customWidth="1"/>
    <col min="2820" max="2820" width="5.7265625" style="59" customWidth="1"/>
    <col min="2821" max="2821" width="5.90625" style="59" customWidth="1"/>
    <col min="2822" max="2822" width="5.7265625" style="59" customWidth="1"/>
    <col min="2823" max="2823" width="6.36328125" style="59" customWidth="1"/>
    <col min="2824" max="2826" width="5.7265625" style="59" customWidth="1"/>
    <col min="2827" max="2827" width="6.36328125" style="59" customWidth="1"/>
    <col min="2828" max="2830" width="7.7265625" style="59" bestFit="1" customWidth="1"/>
    <col min="2831" max="2849" width="6.453125" style="59" customWidth="1"/>
    <col min="2850" max="3072" width="8.6328125" style="59"/>
    <col min="3073" max="3074" width="4.6328125" style="59" customWidth="1"/>
    <col min="3075" max="3075" width="0.90625" style="59" customWidth="1"/>
    <col min="3076" max="3076" width="5.7265625" style="59" customWidth="1"/>
    <col min="3077" max="3077" width="5.90625" style="59" customWidth="1"/>
    <col min="3078" max="3078" width="5.7265625" style="59" customWidth="1"/>
    <col min="3079" max="3079" width="6.36328125" style="59" customWidth="1"/>
    <col min="3080" max="3082" width="5.7265625" style="59" customWidth="1"/>
    <col min="3083" max="3083" width="6.36328125" style="59" customWidth="1"/>
    <col min="3084" max="3086" width="7.7265625" style="59" bestFit="1" customWidth="1"/>
    <col min="3087" max="3105" width="6.453125" style="59" customWidth="1"/>
    <col min="3106" max="3328" width="8.6328125" style="59"/>
    <col min="3329" max="3330" width="4.6328125" style="59" customWidth="1"/>
    <col min="3331" max="3331" width="0.90625" style="59" customWidth="1"/>
    <col min="3332" max="3332" width="5.7265625" style="59" customWidth="1"/>
    <col min="3333" max="3333" width="5.90625" style="59" customWidth="1"/>
    <col min="3334" max="3334" width="5.7265625" style="59" customWidth="1"/>
    <col min="3335" max="3335" width="6.36328125" style="59" customWidth="1"/>
    <col min="3336" max="3338" width="5.7265625" style="59" customWidth="1"/>
    <col min="3339" max="3339" width="6.36328125" style="59" customWidth="1"/>
    <col min="3340" max="3342" width="7.7265625" style="59" bestFit="1" customWidth="1"/>
    <col min="3343" max="3361" width="6.453125" style="59" customWidth="1"/>
    <col min="3362" max="3584" width="8.6328125" style="59"/>
    <col min="3585" max="3586" width="4.6328125" style="59" customWidth="1"/>
    <col min="3587" max="3587" width="0.90625" style="59" customWidth="1"/>
    <col min="3588" max="3588" width="5.7265625" style="59" customWidth="1"/>
    <col min="3589" max="3589" width="5.90625" style="59" customWidth="1"/>
    <col min="3590" max="3590" width="5.7265625" style="59" customWidth="1"/>
    <col min="3591" max="3591" width="6.36328125" style="59" customWidth="1"/>
    <col min="3592" max="3594" width="5.7265625" style="59" customWidth="1"/>
    <col min="3595" max="3595" width="6.36328125" style="59" customWidth="1"/>
    <col min="3596" max="3598" width="7.7265625" style="59" bestFit="1" customWidth="1"/>
    <col min="3599" max="3617" width="6.453125" style="59" customWidth="1"/>
    <col min="3618" max="3840" width="8.6328125" style="59"/>
    <col min="3841" max="3842" width="4.6328125" style="59" customWidth="1"/>
    <col min="3843" max="3843" width="0.90625" style="59" customWidth="1"/>
    <col min="3844" max="3844" width="5.7265625" style="59" customWidth="1"/>
    <col min="3845" max="3845" width="5.90625" style="59" customWidth="1"/>
    <col min="3846" max="3846" width="5.7265625" style="59" customWidth="1"/>
    <col min="3847" max="3847" width="6.36328125" style="59" customWidth="1"/>
    <col min="3848" max="3850" width="5.7265625" style="59" customWidth="1"/>
    <col min="3851" max="3851" width="6.36328125" style="59" customWidth="1"/>
    <col min="3852" max="3854" width="7.7265625" style="59" bestFit="1" customWidth="1"/>
    <col min="3855" max="3873" width="6.453125" style="59" customWidth="1"/>
    <col min="3874" max="4096" width="8.6328125" style="59"/>
    <col min="4097" max="4098" width="4.6328125" style="59" customWidth="1"/>
    <col min="4099" max="4099" width="0.90625" style="59" customWidth="1"/>
    <col min="4100" max="4100" width="5.7265625" style="59" customWidth="1"/>
    <col min="4101" max="4101" width="5.90625" style="59" customWidth="1"/>
    <col min="4102" max="4102" width="5.7265625" style="59" customWidth="1"/>
    <col min="4103" max="4103" width="6.36328125" style="59" customWidth="1"/>
    <col min="4104" max="4106" width="5.7265625" style="59" customWidth="1"/>
    <col min="4107" max="4107" width="6.36328125" style="59" customWidth="1"/>
    <col min="4108" max="4110" width="7.7265625" style="59" bestFit="1" customWidth="1"/>
    <col min="4111" max="4129" width="6.453125" style="59" customWidth="1"/>
    <col min="4130" max="4352" width="8.6328125" style="59"/>
    <col min="4353" max="4354" width="4.6328125" style="59" customWidth="1"/>
    <col min="4355" max="4355" width="0.90625" style="59" customWidth="1"/>
    <col min="4356" max="4356" width="5.7265625" style="59" customWidth="1"/>
    <col min="4357" max="4357" width="5.90625" style="59" customWidth="1"/>
    <col min="4358" max="4358" width="5.7265625" style="59" customWidth="1"/>
    <col min="4359" max="4359" width="6.36328125" style="59" customWidth="1"/>
    <col min="4360" max="4362" width="5.7265625" style="59" customWidth="1"/>
    <col min="4363" max="4363" width="6.36328125" style="59" customWidth="1"/>
    <col min="4364" max="4366" width="7.7265625" style="59" bestFit="1" customWidth="1"/>
    <col min="4367" max="4385" width="6.453125" style="59" customWidth="1"/>
    <col min="4386" max="4608" width="8.6328125" style="59"/>
    <col min="4609" max="4610" width="4.6328125" style="59" customWidth="1"/>
    <col min="4611" max="4611" width="0.90625" style="59" customWidth="1"/>
    <col min="4612" max="4612" width="5.7265625" style="59" customWidth="1"/>
    <col min="4613" max="4613" width="5.90625" style="59" customWidth="1"/>
    <col min="4614" max="4614" width="5.7265625" style="59" customWidth="1"/>
    <col min="4615" max="4615" width="6.36328125" style="59" customWidth="1"/>
    <col min="4616" max="4618" width="5.7265625" style="59" customWidth="1"/>
    <col min="4619" max="4619" width="6.36328125" style="59" customWidth="1"/>
    <col min="4620" max="4622" width="7.7265625" style="59" bestFit="1" customWidth="1"/>
    <col min="4623" max="4641" width="6.453125" style="59" customWidth="1"/>
    <col min="4642" max="4864" width="8.6328125" style="59"/>
    <col min="4865" max="4866" width="4.6328125" style="59" customWidth="1"/>
    <col min="4867" max="4867" width="0.90625" style="59" customWidth="1"/>
    <col min="4868" max="4868" width="5.7265625" style="59" customWidth="1"/>
    <col min="4869" max="4869" width="5.90625" style="59" customWidth="1"/>
    <col min="4870" max="4870" width="5.7265625" style="59" customWidth="1"/>
    <col min="4871" max="4871" width="6.36328125" style="59" customWidth="1"/>
    <col min="4872" max="4874" width="5.7265625" style="59" customWidth="1"/>
    <col min="4875" max="4875" width="6.36328125" style="59" customWidth="1"/>
    <col min="4876" max="4878" width="7.7265625" style="59" bestFit="1" customWidth="1"/>
    <col min="4879" max="4897" width="6.453125" style="59" customWidth="1"/>
    <col min="4898" max="5120" width="8.6328125" style="59"/>
    <col min="5121" max="5122" width="4.6328125" style="59" customWidth="1"/>
    <col min="5123" max="5123" width="0.90625" style="59" customWidth="1"/>
    <col min="5124" max="5124" width="5.7265625" style="59" customWidth="1"/>
    <col min="5125" max="5125" width="5.90625" style="59" customWidth="1"/>
    <col min="5126" max="5126" width="5.7265625" style="59" customWidth="1"/>
    <col min="5127" max="5127" width="6.36328125" style="59" customWidth="1"/>
    <col min="5128" max="5130" width="5.7265625" style="59" customWidth="1"/>
    <col min="5131" max="5131" width="6.36328125" style="59" customWidth="1"/>
    <col min="5132" max="5134" width="7.7265625" style="59" bestFit="1" customWidth="1"/>
    <col min="5135" max="5153" width="6.453125" style="59" customWidth="1"/>
    <col min="5154" max="5376" width="8.6328125" style="59"/>
    <col min="5377" max="5378" width="4.6328125" style="59" customWidth="1"/>
    <col min="5379" max="5379" width="0.90625" style="59" customWidth="1"/>
    <col min="5380" max="5380" width="5.7265625" style="59" customWidth="1"/>
    <col min="5381" max="5381" width="5.90625" style="59" customWidth="1"/>
    <col min="5382" max="5382" width="5.7265625" style="59" customWidth="1"/>
    <col min="5383" max="5383" width="6.36328125" style="59" customWidth="1"/>
    <col min="5384" max="5386" width="5.7265625" style="59" customWidth="1"/>
    <col min="5387" max="5387" width="6.36328125" style="59" customWidth="1"/>
    <col min="5388" max="5390" width="7.7265625" style="59" bestFit="1" customWidth="1"/>
    <col min="5391" max="5409" width="6.453125" style="59" customWidth="1"/>
    <col min="5410" max="5632" width="8.6328125" style="59"/>
    <col min="5633" max="5634" width="4.6328125" style="59" customWidth="1"/>
    <col min="5635" max="5635" width="0.90625" style="59" customWidth="1"/>
    <col min="5636" max="5636" width="5.7265625" style="59" customWidth="1"/>
    <col min="5637" max="5637" width="5.90625" style="59" customWidth="1"/>
    <col min="5638" max="5638" width="5.7265625" style="59" customWidth="1"/>
    <col min="5639" max="5639" width="6.36328125" style="59" customWidth="1"/>
    <col min="5640" max="5642" width="5.7265625" style="59" customWidth="1"/>
    <col min="5643" max="5643" width="6.36328125" style="59" customWidth="1"/>
    <col min="5644" max="5646" width="7.7265625" style="59" bestFit="1" customWidth="1"/>
    <col min="5647" max="5665" width="6.453125" style="59" customWidth="1"/>
    <col min="5666" max="5888" width="8.6328125" style="59"/>
    <col min="5889" max="5890" width="4.6328125" style="59" customWidth="1"/>
    <col min="5891" max="5891" width="0.90625" style="59" customWidth="1"/>
    <col min="5892" max="5892" width="5.7265625" style="59" customWidth="1"/>
    <col min="5893" max="5893" width="5.90625" style="59" customWidth="1"/>
    <col min="5894" max="5894" width="5.7265625" style="59" customWidth="1"/>
    <col min="5895" max="5895" width="6.36328125" style="59" customWidth="1"/>
    <col min="5896" max="5898" width="5.7265625" style="59" customWidth="1"/>
    <col min="5899" max="5899" width="6.36328125" style="59" customWidth="1"/>
    <col min="5900" max="5902" width="7.7265625" style="59" bestFit="1" customWidth="1"/>
    <col min="5903" max="5921" width="6.453125" style="59" customWidth="1"/>
    <col min="5922" max="6144" width="8.6328125" style="59"/>
    <col min="6145" max="6146" width="4.6328125" style="59" customWidth="1"/>
    <col min="6147" max="6147" width="0.90625" style="59" customWidth="1"/>
    <col min="6148" max="6148" width="5.7265625" style="59" customWidth="1"/>
    <col min="6149" max="6149" width="5.90625" style="59" customWidth="1"/>
    <col min="6150" max="6150" width="5.7265625" style="59" customWidth="1"/>
    <col min="6151" max="6151" width="6.36328125" style="59" customWidth="1"/>
    <col min="6152" max="6154" width="5.7265625" style="59" customWidth="1"/>
    <col min="6155" max="6155" width="6.36328125" style="59" customWidth="1"/>
    <col min="6156" max="6158" width="7.7265625" style="59" bestFit="1" customWidth="1"/>
    <col min="6159" max="6177" width="6.453125" style="59" customWidth="1"/>
    <col min="6178" max="6400" width="8.6328125" style="59"/>
    <col min="6401" max="6402" width="4.6328125" style="59" customWidth="1"/>
    <col min="6403" max="6403" width="0.90625" style="59" customWidth="1"/>
    <col min="6404" max="6404" width="5.7265625" style="59" customWidth="1"/>
    <col min="6405" max="6405" width="5.90625" style="59" customWidth="1"/>
    <col min="6406" max="6406" width="5.7265625" style="59" customWidth="1"/>
    <col min="6407" max="6407" width="6.36328125" style="59" customWidth="1"/>
    <col min="6408" max="6410" width="5.7265625" style="59" customWidth="1"/>
    <col min="6411" max="6411" width="6.36328125" style="59" customWidth="1"/>
    <col min="6412" max="6414" width="7.7265625" style="59" bestFit="1" customWidth="1"/>
    <col min="6415" max="6433" width="6.453125" style="59" customWidth="1"/>
    <col min="6434" max="6656" width="8.6328125" style="59"/>
    <col min="6657" max="6658" width="4.6328125" style="59" customWidth="1"/>
    <col min="6659" max="6659" width="0.90625" style="59" customWidth="1"/>
    <col min="6660" max="6660" width="5.7265625" style="59" customWidth="1"/>
    <col min="6661" max="6661" width="5.90625" style="59" customWidth="1"/>
    <col min="6662" max="6662" width="5.7265625" style="59" customWidth="1"/>
    <col min="6663" max="6663" width="6.36328125" style="59" customWidth="1"/>
    <col min="6664" max="6666" width="5.7265625" style="59" customWidth="1"/>
    <col min="6667" max="6667" width="6.36328125" style="59" customWidth="1"/>
    <col min="6668" max="6670" width="7.7265625" style="59" bestFit="1" customWidth="1"/>
    <col min="6671" max="6689" width="6.453125" style="59" customWidth="1"/>
    <col min="6690" max="6912" width="8.6328125" style="59"/>
    <col min="6913" max="6914" width="4.6328125" style="59" customWidth="1"/>
    <col min="6915" max="6915" width="0.90625" style="59" customWidth="1"/>
    <col min="6916" max="6916" width="5.7265625" style="59" customWidth="1"/>
    <col min="6917" max="6917" width="5.90625" style="59" customWidth="1"/>
    <col min="6918" max="6918" width="5.7265625" style="59" customWidth="1"/>
    <col min="6919" max="6919" width="6.36328125" style="59" customWidth="1"/>
    <col min="6920" max="6922" width="5.7265625" style="59" customWidth="1"/>
    <col min="6923" max="6923" width="6.36328125" style="59" customWidth="1"/>
    <col min="6924" max="6926" width="7.7265625" style="59" bestFit="1" customWidth="1"/>
    <col min="6927" max="6945" width="6.453125" style="59" customWidth="1"/>
    <col min="6946" max="7168" width="8.6328125" style="59"/>
    <col min="7169" max="7170" width="4.6328125" style="59" customWidth="1"/>
    <col min="7171" max="7171" width="0.90625" style="59" customWidth="1"/>
    <col min="7172" max="7172" width="5.7265625" style="59" customWidth="1"/>
    <col min="7173" max="7173" width="5.90625" style="59" customWidth="1"/>
    <col min="7174" max="7174" width="5.7265625" style="59" customWidth="1"/>
    <col min="7175" max="7175" width="6.36328125" style="59" customWidth="1"/>
    <col min="7176" max="7178" width="5.7265625" style="59" customWidth="1"/>
    <col min="7179" max="7179" width="6.36328125" style="59" customWidth="1"/>
    <col min="7180" max="7182" width="7.7265625" style="59" bestFit="1" customWidth="1"/>
    <col min="7183" max="7201" width="6.453125" style="59" customWidth="1"/>
    <col min="7202" max="7424" width="8.6328125" style="59"/>
    <col min="7425" max="7426" width="4.6328125" style="59" customWidth="1"/>
    <col min="7427" max="7427" width="0.90625" style="59" customWidth="1"/>
    <col min="7428" max="7428" width="5.7265625" style="59" customWidth="1"/>
    <col min="7429" max="7429" width="5.90625" style="59" customWidth="1"/>
    <col min="7430" max="7430" width="5.7265625" style="59" customWidth="1"/>
    <col min="7431" max="7431" width="6.36328125" style="59" customWidth="1"/>
    <col min="7432" max="7434" width="5.7265625" style="59" customWidth="1"/>
    <col min="7435" max="7435" width="6.36328125" style="59" customWidth="1"/>
    <col min="7436" max="7438" width="7.7265625" style="59" bestFit="1" customWidth="1"/>
    <col min="7439" max="7457" width="6.453125" style="59" customWidth="1"/>
    <col min="7458" max="7680" width="8.6328125" style="59"/>
    <col min="7681" max="7682" width="4.6328125" style="59" customWidth="1"/>
    <col min="7683" max="7683" width="0.90625" style="59" customWidth="1"/>
    <col min="7684" max="7684" width="5.7265625" style="59" customWidth="1"/>
    <col min="7685" max="7685" width="5.90625" style="59" customWidth="1"/>
    <col min="7686" max="7686" width="5.7265625" style="59" customWidth="1"/>
    <col min="7687" max="7687" width="6.36328125" style="59" customWidth="1"/>
    <col min="7688" max="7690" width="5.7265625" style="59" customWidth="1"/>
    <col min="7691" max="7691" width="6.36328125" style="59" customWidth="1"/>
    <col min="7692" max="7694" width="7.7265625" style="59" bestFit="1" customWidth="1"/>
    <col min="7695" max="7713" width="6.453125" style="59" customWidth="1"/>
    <col min="7714" max="7936" width="8.6328125" style="59"/>
    <col min="7937" max="7938" width="4.6328125" style="59" customWidth="1"/>
    <col min="7939" max="7939" width="0.90625" style="59" customWidth="1"/>
    <col min="7940" max="7940" width="5.7265625" style="59" customWidth="1"/>
    <col min="7941" max="7941" width="5.90625" style="59" customWidth="1"/>
    <col min="7942" max="7942" width="5.7265625" style="59" customWidth="1"/>
    <col min="7943" max="7943" width="6.36328125" style="59" customWidth="1"/>
    <col min="7944" max="7946" width="5.7265625" style="59" customWidth="1"/>
    <col min="7947" max="7947" width="6.36328125" style="59" customWidth="1"/>
    <col min="7948" max="7950" width="7.7265625" style="59" bestFit="1" customWidth="1"/>
    <col min="7951" max="7969" width="6.453125" style="59" customWidth="1"/>
    <col min="7970" max="8192" width="8.6328125" style="59"/>
    <col min="8193" max="8194" width="4.6328125" style="59" customWidth="1"/>
    <col min="8195" max="8195" width="0.90625" style="59" customWidth="1"/>
    <col min="8196" max="8196" width="5.7265625" style="59" customWidth="1"/>
    <col min="8197" max="8197" width="5.90625" style="59" customWidth="1"/>
    <col min="8198" max="8198" width="5.7265625" style="59" customWidth="1"/>
    <col min="8199" max="8199" width="6.36328125" style="59" customWidth="1"/>
    <col min="8200" max="8202" width="5.7265625" style="59" customWidth="1"/>
    <col min="8203" max="8203" width="6.36328125" style="59" customWidth="1"/>
    <col min="8204" max="8206" width="7.7265625" style="59" bestFit="1" customWidth="1"/>
    <col min="8207" max="8225" width="6.453125" style="59" customWidth="1"/>
    <col min="8226" max="8448" width="8.6328125" style="59"/>
    <col min="8449" max="8450" width="4.6328125" style="59" customWidth="1"/>
    <col min="8451" max="8451" width="0.90625" style="59" customWidth="1"/>
    <col min="8452" max="8452" width="5.7265625" style="59" customWidth="1"/>
    <col min="8453" max="8453" width="5.90625" style="59" customWidth="1"/>
    <col min="8454" max="8454" width="5.7265625" style="59" customWidth="1"/>
    <col min="8455" max="8455" width="6.36328125" style="59" customWidth="1"/>
    <col min="8456" max="8458" width="5.7265625" style="59" customWidth="1"/>
    <col min="8459" max="8459" width="6.36328125" style="59" customWidth="1"/>
    <col min="8460" max="8462" width="7.7265625" style="59" bestFit="1" customWidth="1"/>
    <col min="8463" max="8481" width="6.453125" style="59" customWidth="1"/>
    <col min="8482" max="8704" width="8.6328125" style="59"/>
    <col min="8705" max="8706" width="4.6328125" style="59" customWidth="1"/>
    <col min="8707" max="8707" width="0.90625" style="59" customWidth="1"/>
    <col min="8708" max="8708" width="5.7265625" style="59" customWidth="1"/>
    <col min="8709" max="8709" width="5.90625" style="59" customWidth="1"/>
    <col min="8710" max="8710" width="5.7265625" style="59" customWidth="1"/>
    <col min="8711" max="8711" width="6.36328125" style="59" customWidth="1"/>
    <col min="8712" max="8714" width="5.7265625" style="59" customWidth="1"/>
    <col min="8715" max="8715" width="6.36328125" style="59" customWidth="1"/>
    <col min="8716" max="8718" width="7.7265625" style="59" bestFit="1" customWidth="1"/>
    <col min="8719" max="8737" width="6.453125" style="59" customWidth="1"/>
    <col min="8738" max="8960" width="8.6328125" style="59"/>
    <col min="8961" max="8962" width="4.6328125" style="59" customWidth="1"/>
    <col min="8963" max="8963" width="0.90625" style="59" customWidth="1"/>
    <col min="8964" max="8964" width="5.7265625" style="59" customWidth="1"/>
    <col min="8965" max="8965" width="5.90625" style="59" customWidth="1"/>
    <col min="8966" max="8966" width="5.7265625" style="59" customWidth="1"/>
    <col min="8967" max="8967" width="6.36328125" style="59" customWidth="1"/>
    <col min="8968" max="8970" width="5.7265625" style="59" customWidth="1"/>
    <col min="8971" max="8971" width="6.36328125" style="59" customWidth="1"/>
    <col min="8972" max="8974" width="7.7265625" style="59" bestFit="1" customWidth="1"/>
    <col min="8975" max="8993" width="6.453125" style="59" customWidth="1"/>
    <col min="8994" max="9216" width="8.6328125" style="59"/>
    <col min="9217" max="9218" width="4.6328125" style="59" customWidth="1"/>
    <col min="9219" max="9219" width="0.90625" style="59" customWidth="1"/>
    <col min="9220" max="9220" width="5.7265625" style="59" customWidth="1"/>
    <col min="9221" max="9221" width="5.90625" style="59" customWidth="1"/>
    <col min="9222" max="9222" width="5.7265625" style="59" customWidth="1"/>
    <col min="9223" max="9223" width="6.36328125" style="59" customWidth="1"/>
    <col min="9224" max="9226" width="5.7265625" style="59" customWidth="1"/>
    <col min="9227" max="9227" width="6.36328125" style="59" customWidth="1"/>
    <col min="9228" max="9230" width="7.7265625" style="59" bestFit="1" customWidth="1"/>
    <col min="9231" max="9249" width="6.453125" style="59" customWidth="1"/>
    <col min="9250" max="9472" width="8.6328125" style="59"/>
    <col min="9473" max="9474" width="4.6328125" style="59" customWidth="1"/>
    <col min="9475" max="9475" width="0.90625" style="59" customWidth="1"/>
    <col min="9476" max="9476" width="5.7265625" style="59" customWidth="1"/>
    <col min="9477" max="9477" width="5.90625" style="59" customWidth="1"/>
    <col min="9478" max="9478" width="5.7265625" style="59" customWidth="1"/>
    <col min="9479" max="9479" width="6.36328125" style="59" customWidth="1"/>
    <col min="9480" max="9482" width="5.7265625" style="59" customWidth="1"/>
    <col min="9483" max="9483" width="6.36328125" style="59" customWidth="1"/>
    <col min="9484" max="9486" width="7.7265625" style="59" bestFit="1" customWidth="1"/>
    <col min="9487" max="9505" width="6.453125" style="59" customWidth="1"/>
    <col min="9506" max="9728" width="8.6328125" style="59"/>
    <col min="9729" max="9730" width="4.6328125" style="59" customWidth="1"/>
    <col min="9731" max="9731" width="0.90625" style="59" customWidth="1"/>
    <col min="9732" max="9732" width="5.7265625" style="59" customWidth="1"/>
    <col min="9733" max="9733" width="5.90625" style="59" customWidth="1"/>
    <col min="9734" max="9734" width="5.7265625" style="59" customWidth="1"/>
    <col min="9735" max="9735" width="6.36328125" style="59" customWidth="1"/>
    <col min="9736" max="9738" width="5.7265625" style="59" customWidth="1"/>
    <col min="9739" max="9739" width="6.36328125" style="59" customWidth="1"/>
    <col min="9740" max="9742" width="7.7265625" style="59" bestFit="1" customWidth="1"/>
    <col min="9743" max="9761" width="6.453125" style="59" customWidth="1"/>
    <col min="9762" max="9984" width="8.6328125" style="59"/>
    <col min="9985" max="9986" width="4.6328125" style="59" customWidth="1"/>
    <col min="9987" max="9987" width="0.90625" style="59" customWidth="1"/>
    <col min="9988" max="9988" width="5.7265625" style="59" customWidth="1"/>
    <col min="9989" max="9989" width="5.90625" style="59" customWidth="1"/>
    <col min="9990" max="9990" width="5.7265625" style="59" customWidth="1"/>
    <col min="9991" max="9991" width="6.36328125" style="59" customWidth="1"/>
    <col min="9992" max="9994" width="5.7265625" style="59" customWidth="1"/>
    <col min="9995" max="9995" width="6.36328125" style="59" customWidth="1"/>
    <col min="9996" max="9998" width="7.7265625" style="59" bestFit="1" customWidth="1"/>
    <col min="9999" max="10017" width="6.453125" style="59" customWidth="1"/>
    <col min="10018" max="10240" width="8.6328125" style="59"/>
    <col min="10241" max="10242" width="4.6328125" style="59" customWidth="1"/>
    <col min="10243" max="10243" width="0.90625" style="59" customWidth="1"/>
    <col min="10244" max="10244" width="5.7265625" style="59" customWidth="1"/>
    <col min="10245" max="10245" width="5.90625" style="59" customWidth="1"/>
    <col min="10246" max="10246" width="5.7265625" style="59" customWidth="1"/>
    <col min="10247" max="10247" width="6.36328125" style="59" customWidth="1"/>
    <col min="10248" max="10250" width="5.7265625" style="59" customWidth="1"/>
    <col min="10251" max="10251" width="6.36328125" style="59" customWidth="1"/>
    <col min="10252" max="10254" width="7.7265625" style="59" bestFit="1" customWidth="1"/>
    <col min="10255" max="10273" width="6.453125" style="59" customWidth="1"/>
    <col min="10274" max="10496" width="8.6328125" style="59"/>
    <col min="10497" max="10498" width="4.6328125" style="59" customWidth="1"/>
    <col min="10499" max="10499" width="0.90625" style="59" customWidth="1"/>
    <col min="10500" max="10500" width="5.7265625" style="59" customWidth="1"/>
    <col min="10501" max="10501" width="5.90625" style="59" customWidth="1"/>
    <col min="10502" max="10502" width="5.7265625" style="59" customWidth="1"/>
    <col min="10503" max="10503" width="6.36328125" style="59" customWidth="1"/>
    <col min="10504" max="10506" width="5.7265625" style="59" customWidth="1"/>
    <col min="10507" max="10507" width="6.36328125" style="59" customWidth="1"/>
    <col min="10508" max="10510" width="7.7265625" style="59" bestFit="1" customWidth="1"/>
    <col min="10511" max="10529" width="6.453125" style="59" customWidth="1"/>
    <col min="10530" max="10752" width="8.6328125" style="59"/>
    <col min="10753" max="10754" width="4.6328125" style="59" customWidth="1"/>
    <col min="10755" max="10755" width="0.90625" style="59" customWidth="1"/>
    <col min="10756" max="10756" width="5.7265625" style="59" customWidth="1"/>
    <col min="10757" max="10757" width="5.90625" style="59" customWidth="1"/>
    <col min="10758" max="10758" width="5.7265625" style="59" customWidth="1"/>
    <col min="10759" max="10759" width="6.36328125" style="59" customWidth="1"/>
    <col min="10760" max="10762" width="5.7265625" style="59" customWidth="1"/>
    <col min="10763" max="10763" width="6.36328125" style="59" customWidth="1"/>
    <col min="10764" max="10766" width="7.7265625" style="59" bestFit="1" customWidth="1"/>
    <col min="10767" max="10785" width="6.453125" style="59" customWidth="1"/>
    <col min="10786" max="11008" width="8.6328125" style="59"/>
    <col min="11009" max="11010" width="4.6328125" style="59" customWidth="1"/>
    <col min="11011" max="11011" width="0.90625" style="59" customWidth="1"/>
    <col min="11012" max="11012" width="5.7265625" style="59" customWidth="1"/>
    <col min="11013" max="11013" width="5.90625" style="59" customWidth="1"/>
    <col min="11014" max="11014" width="5.7265625" style="59" customWidth="1"/>
    <col min="11015" max="11015" width="6.36328125" style="59" customWidth="1"/>
    <col min="11016" max="11018" width="5.7265625" style="59" customWidth="1"/>
    <col min="11019" max="11019" width="6.36328125" style="59" customWidth="1"/>
    <col min="11020" max="11022" width="7.7265625" style="59" bestFit="1" customWidth="1"/>
    <col min="11023" max="11041" width="6.453125" style="59" customWidth="1"/>
    <col min="11042" max="11264" width="8.6328125" style="59"/>
    <col min="11265" max="11266" width="4.6328125" style="59" customWidth="1"/>
    <col min="11267" max="11267" width="0.90625" style="59" customWidth="1"/>
    <col min="11268" max="11268" width="5.7265625" style="59" customWidth="1"/>
    <col min="11269" max="11269" width="5.90625" style="59" customWidth="1"/>
    <col min="11270" max="11270" width="5.7265625" style="59" customWidth="1"/>
    <col min="11271" max="11271" width="6.36328125" style="59" customWidth="1"/>
    <col min="11272" max="11274" width="5.7265625" style="59" customWidth="1"/>
    <col min="11275" max="11275" width="6.36328125" style="59" customWidth="1"/>
    <col min="11276" max="11278" width="7.7265625" style="59" bestFit="1" customWidth="1"/>
    <col min="11279" max="11297" width="6.453125" style="59" customWidth="1"/>
    <col min="11298" max="11520" width="8.6328125" style="59"/>
    <col min="11521" max="11522" width="4.6328125" style="59" customWidth="1"/>
    <col min="11523" max="11523" width="0.90625" style="59" customWidth="1"/>
    <col min="11524" max="11524" width="5.7265625" style="59" customWidth="1"/>
    <col min="11525" max="11525" width="5.90625" style="59" customWidth="1"/>
    <col min="11526" max="11526" width="5.7265625" style="59" customWidth="1"/>
    <col min="11527" max="11527" width="6.36328125" style="59" customWidth="1"/>
    <col min="11528" max="11530" width="5.7265625" style="59" customWidth="1"/>
    <col min="11531" max="11531" width="6.36328125" style="59" customWidth="1"/>
    <col min="11532" max="11534" width="7.7265625" style="59" bestFit="1" customWidth="1"/>
    <col min="11535" max="11553" width="6.453125" style="59" customWidth="1"/>
    <col min="11554" max="11776" width="8.6328125" style="59"/>
    <col min="11777" max="11778" width="4.6328125" style="59" customWidth="1"/>
    <col min="11779" max="11779" width="0.90625" style="59" customWidth="1"/>
    <col min="11780" max="11780" width="5.7265625" style="59" customWidth="1"/>
    <col min="11781" max="11781" width="5.90625" style="59" customWidth="1"/>
    <col min="11782" max="11782" width="5.7265625" style="59" customWidth="1"/>
    <col min="11783" max="11783" width="6.36328125" style="59" customWidth="1"/>
    <col min="11784" max="11786" width="5.7265625" style="59" customWidth="1"/>
    <col min="11787" max="11787" width="6.36328125" style="59" customWidth="1"/>
    <col min="11788" max="11790" width="7.7265625" style="59" bestFit="1" customWidth="1"/>
    <col min="11791" max="11809" width="6.453125" style="59" customWidth="1"/>
    <col min="11810" max="12032" width="8.6328125" style="59"/>
    <col min="12033" max="12034" width="4.6328125" style="59" customWidth="1"/>
    <col min="12035" max="12035" width="0.90625" style="59" customWidth="1"/>
    <col min="12036" max="12036" width="5.7265625" style="59" customWidth="1"/>
    <col min="12037" max="12037" width="5.90625" style="59" customWidth="1"/>
    <col min="12038" max="12038" width="5.7265625" style="59" customWidth="1"/>
    <col min="12039" max="12039" width="6.36328125" style="59" customWidth="1"/>
    <col min="12040" max="12042" width="5.7265625" style="59" customWidth="1"/>
    <col min="12043" max="12043" width="6.36328125" style="59" customWidth="1"/>
    <col min="12044" max="12046" width="7.7265625" style="59" bestFit="1" customWidth="1"/>
    <col min="12047" max="12065" width="6.453125" style="59" customWidth="1"/>
    <col min="12066" max="12288" width="8.6328125" style="59"/>
    <col min="12289" max="12290" width="4.6328125" style="59" customWidth="1"/>
    <col min="12291" max="12291" width="0.90625" style="59" customWidth="1"/>
    <col min="12292" max="12292" width="5.7265625" style="59" customWidth="1"/>
    <col min="12293" max="12293" width="5.90625" style="59" customWidth="1"/>
    <col min="12294" max="12294" width="5.7265625" style="59" customWidth="1"/>
    <col min="12295" max="12295" width="6.36328125" style="59" customWidth="1"/>
    <col min="12296" max="12298" width="5.7265625" style="59" customWidth="1"/>
    <col min="12299" max="12299" width="6.36328125" style="59" customWidth="1"/>
    <col min="12300" max="12302" width="7.7265625" style="59" bestFit="1" customWidth="1"/>
    <col min="12303" max="12321" width="6.453125" style="59" customWidth="1"/>
    <col min="12322" max="12544" width="8.6328125" style="59"/>
    <col min="12545" max="12546" width="4.6328125" style="59" customWidth="1"/>
    <col min="12547" max="12547" width="0.90625" style="59" customWidth="1"/>
    <col min="12548" max="12548" width="5.7265625" style="59" customWidth="1"/>
    <col min="12549" max="12549" width="5.90625" style="59" customWidth="1"/>
    <col min="12550" max="12550" width="5.7265625" style="59" customWidth="1"/>
    <col min="12551" max="12551" width="6.36328125" style="59" customWidth="1"/>
    <col min="12552" max="12554" width="5.7265625" style="59" customWidth="1"/>
    <col min="12555" max="12555" width="6.36328125" style="59" customWidth="1"/>
    <col min="12556" max="12558" width="7.7265625" style="59" bestFit="1" customWidth="1"/>
    <col min="12559" max="12577" width="6.453125" style="59" customWidth="1"/>
    <col min="12578" max="12800" width="8.6328125" style="59"/>
    <col min="12801" max="12802" width="4.6328125" style="59" customWidth="1"/>
    <col min="12803" max="12803" width="0.90625" style="59" customWidth="1"/>
    <col min="12804" max="12804" width="5.7265625" style="59" customWidth="1"/>
    <col min="12805" max="12805" width="5.90625" style="59" customWidth="1"/>
    <col min="12806" max="12806" width="5.7265625" style="59" customWidth="1"/>
    <col min="12807" max="12807" width="6.36328125" style="59" customWidth="1"/>
    <col min="12808" max="12810" width="5.7265625" style="59" customWidth="1"/>
    <col min="12811" max="12811" width="6.36328125" style="59" customWidth="1"/>
    <col min="12812" max="12814" width="7.7265625" style="59" bestFit="1" customWidth="1"/>
    <col min="12815" max="12833" width="6.453125" style="59" customWidth="1"/>
    <col min="12834" max="13056" width="8.6328125" style="59"/>
    <col min="13057" max="13058" width="4.6328125" style="59" customWidth="1"/>
    <col min="13059" max="13059" width="0.90625" style="59" customWidth="1"/>
    <col min="13060" max="13060" width="5.7265625" style="59" customWidth="1"/>
    <col min="13061" max="13061" width="5.90625" style="59" customWidth="1"/>
    <col min="13062" max="13062" width="5.7265625" style="59" customWidth="1"/>
    <col min="13063" max="13063" width="6.36328125" style="59" customWidth="1"/>
    <col min="13064" max="13066" width="5.7265625" style="59" customWidth="1"/>
    <col min="13067" max="13067" width="6.36328125" style="59" customWidth="1"/>
    <col min="13068" max="13070" width="7.7265625" style="59" bestFit="1" customWidth="1"/>
    <col min="13071" max="13089" width="6.453125" style="59" customWidth="1"/>
    <col min="13090" max="13312" width="8.6328125" style="59"/>
    <col min="13313" max="13314" width="4.6328125" style="59" customWidth="1"/>
    <col min="13315" max="13315" width="0.90625" style="59" customWidth="1"/>
    <col min="13316" max="13316" width="5.7265625" style="59" customWidth="1"/>
    <col min="13317" max="13317" width="5.90625" style="59" customWidth="1"/>
    <col min="13318" max="13318" width="5.7265625" style="59" customWidth="1"/>
    <col min="13319" max="13319" width="6.36328125" style="59" customWidth="1"/>
    <col min="13320" max="13322" width="5.7265625" style="59" customWidth="1"/>
    <col min="13323" max="13323" width="6.36328125" style="59" customWidth="1"/>
    <col min="13324" max="13326" width="7.7265625" style="59" bestFit="1" customWidth="1"/>
    <col min="13327" max="13345" width="6.453125" style="59" customWidth="1"/>
    <col min="13346" max="13568" width="8.6328125" style="59"/>
    <col min="13569" max="13570" width="4.6328125" style="59" customWidth="1"/>
    <col min="13571" max="13571" width="0.90625" style="59" customWidth="1"/>
    <col min="13572" max="13572" width="5.7265625" style="59" customWidth="1"/>
    <col min="13573" max="13573" width="5.90625" style="59" customWidth="1"/>
    <col min="13574" max="13574" width="5.7265625" style="59" customWidth="1"/>
    <col min="13575" max="13575" width="6.36328125" style="59" customWidth="1"/>
    <col min="13576" max="13578" width="5.7265625" style="59" customWidth="1"/>
    <col min="13579" max="13579" width="6.36328125" style="59" customWidth="1"/>
    <col min="13580" max="13582" width="7.7265625" style="59" bestFit="1" customWidth="1"/>
    <col min="13583" max="13601" width="6.453125" style="59" customWidth="1"/>
    <col min="13602" max="13824" width="8.6328125" style="59"/>
    <col min="13825" max="13826" width="4.6328125" style="59" customWidth="1"/>
    <col min="13827" max="13827" width="0.90625" style="59" customWidth="1"/>
    <col min="13828" max="13828" width="5.7265625" style="59" customWidth="1"/>
    <col min="13829" max="13829" width="5.90625" style="59" customWidth="1"/>
    <col min="13830" max="13830" width="5.7265625" style="59" customWidth="1"/>
    <col min="13831" max="13831" width="6.36328125" style="59" customWidth="1"/>
    <col min="13832" max="13834" width="5.7265625" style="59" customWidth="1"/>
    <col min="13835" max="13835" width="6.36328125" style="59" customWidth="1"/>
    <col min="13836" max="13838" width="7.7265625" style="59" bestFit="1" customWidth="1"/>
    <col min="13839" max="13857" width="6.453125" style="59" customWidth="1"/>
    <col min="13858" max="14080" width="8.6328125" style="59"/>
    <col min="14081" max="14082" width="4.6328125" style="59" customWidth="1"/>
    <col min="14083" max="14083" width="0.90625" style="59" customWidth="1"/>
    <col min="14084" max="14084" width="5.7265625" style="59" customWidth="1"/>
    <col min="14085" max="14085" width="5.90625" style="59" customWidth="1"/>
    <col min="14086" max="14086" width="5.7265625" style="59" customWidth="1"/>
    <col min="14087" max="14087" width="6.36328125" style="59" customWidth="1"/>
    <col min="14088" max="14090" width="5.7265625" style="59" customWidth="1"/>
    <col min="14091" max="14091" width="6.36328125" style="59" customWidth="1"/>
    <col min="14092" max="14094" width="7.7265625" style="59" bestFit="1" customWidth="1"/>
    <col min="14095" max="14113" width="6.453125" style="59" customWidth="1"/>
    <col min="14114" max="14336" width="8.6328125" style="59"/>
    <col min="14337" max="14338" width="4.6328125" style="59" customWidth="1"/>
    <col min="14339" max="14339" width="0.90625" style="59" customWidth="1"/>
    <col min="14340" max="14340" width="5.7265625" style="59" customWidth="1"/>
    <col min="14341" max="14341" width="5.90625" style="59" customWidth="1"/>
    <col min="14342" max="14342" width="5.7265625" style="59" customWidth="1"/>
    <col min="14343" max="14343" width="6.36328125" style="59" customWidth="1"/>
    <col min="14344" max="14346" width="5.7265625" style="59" customWidth="1"/>
    <col min="14347" max="14347" width="6.36328125" style="59" customWidth="1"/>
    <col min="14348" max="14350" width="7.7265625" style="59" bestFit="1" customWidth="1"/>
    <col min="14351" max="14369" width="6.453125" style="59" customWidth="1"/>
    <col min="14370" max="14592" width="8.6328125" style="59"/>
    <col min="14593" max="14594" width="4.6328125" style="59" customWidth="1"/>
    <col min="14595" max="14595" width="0.90625" style="59" customWidth="1"/>
    <col min="14596" max="14596" width="5.7265625" style="59" customWidth="1"/>
    <col min="14597" max="14597" width="5.90625" style="59" customWidth="1"/>
    <col min="14598" max="14598" width="5.7265625" style="59" customWidth="1"/>
    <col min="14599" max="14599" width="6.36328125" style="59" customWidth="1"/>
    <col min="14600" max="14602" width="5.7265625" style="59" customWidth="1"/>
    <col min="14603" max="14603" width="6.36328125" style="59" customWidth="1"/>
    <col min="14604" max="14606" width="7.7265625" style="59" bestFit="1" customWidth="1"/>
    <col min="14607" max="14625" width="6.453125" style="59" customWidth="1"/>
    <col min="14626" max="14848" width="8.6328125" style="59"/>
    <col min="14849" max="14850" width="4.6328125" style="59" customWidth="1"/>
    <col min="14851" max="14851" width="0.90625" style="59" customWidth="1"/>
    <col min="14852" max="14852" width="5.7265625" style="59" customWidth="1"/>
    <col min="14853" max="14853" width="5.90625" style="59" customWidth="1"/>
    <col min="14854" max="14854" width="5.7265625" style="59" customWidth="1"/>
    <col min="14855" max="14855" width="6.36328125" style="59" customWidth="1"/>
    <col min="14856" max="14858" width="5.7265625" style="59" customWidth="1"/>
    <col min="14859" max="14859" width="6.36328125" style="59" customWidth="1"/>
    <col min="14860" max="14862" width="7.7265625" style="59" bestFit="1" customWidth="1"/>
    <col min="14863" max="14881" width="6.453125" style="59" customWidth="1"/>
    <col min="14882" max="15104" width="8.6328125" style="59"/>
    <col min="15105" max="15106" width="4.6328125" style="59" customWidth="1"/>
    <col min="15107" max="15107" width="0.90625" style="59" customWidth="1"/>
    <col min="15108" max="15108" width="5.7265625" style="59" customWidth="1"/>
    <col min="15109" max="15109" width="5.90625" style="59" customWidth="1"/>
    <col min="15110" max="15110" width="5.7265625" style="59" customWidth="1"/>
    <col min="15111" max="15111" width="6.36328125" style="59" customWidth="1"/>
    <col min="15112" max="15114" width="5.7265625" style="59" customWidth="1"/>
    <col min="15115" max="15115" width="6.36328125" style="59" customWidth="1"/>
    <col min="15116" max="15118" width="7.7265625" style="59" bestFit="1" customWidth="1"/>
    <col min="15119" max="15137" width="6.453125" style="59" customWidth="1"/>
    <col min="15138" max="15360" width="8.6328125" style="59"/>
    <col min="15361" max="15362" width="4.6328125" style="59" customWidth="1"/>
    <col min="15363" max="15363" width="0.90625" style="59" customWidth="1"/>
    <col min="15364" max="15364" width="5.7265625" style="59" customWidth="1"/>
    <col min="15365" max="15365" width="5.90625" style="59" customWidth="1"/>
    <col min="15366" max="15366" width="5.7265625" style="59" customWidth="1"/>
    <col min="15367" max="15367" width="6.36328125" style="59" customWidth="1"/>
    <col min="15368" max="15370" width="5.7265625" style="59" customWidth="1"/>
    <col min="15371" max="15371" width="6.36328125" style="59" customWidth="1"/>
    <col min="15372" max="15374" width="7.7265625" style="59" bestFit="1" customWidth="1"/>
    <col min="15375" max="15393" width="6.453125" style="59" customWidth="1"/>
    <col min="15394" max="15616" width="8.6328125" style="59"/>
    <col min="15617" max="15618" width="4.6328125" style="59" customWidth="1"/>
    <col min="15619" max="15619" width="0.90625" style="59" customWidth="1"/>
    <col min="15620" max="15620" width="5.7265625" style="59" customWidth="1"/>
    <col min="15621" max="15621" width="5.90625" style="59" customWidth="1"/>
    <col min="15622" max="15622" width="5.7265625" style="59" customWidth="1"/>
    <col min="15623" max="15623" width="6.36328125" style="59" customWidth="1"/>
    <col min="15624" max="15626" width="5.7265625" style="59" customWidth="1"/>
    <col min="15627" max="15627" width="6.36328125" style="59" customWidth="1"/>
    <col min="15628" max="15630" width="7.7265625" style="59" bestFit="1" customWidth="1"/>
    <col min="15631" max="15649" width="6.453125" style="59" customWidth="1"/>
    <col min="15650" max="15872" width="8.6328125" style="59"/>
    <col min="15873" max="15874" width="4.6328125" style="59" customWidth="1"/>
    <col min="15875" max="15875" width="0.90625" style="59" customWidth="1"/>
    <col min="15876" max="15876" width="5.7265625" style="59" customWidth="1"/>
    <col min="15877" max="15877" width="5.90625" style="59" customWidth="1"/>
    <col min="15878" max="15878" width="5.7265625" style="59" customWidth="1"/>
    <col min="15879" max="15879" width="6.36328125" style="59" customWidth="1"/>
    <col min="15880" max="15882" width="5.7265625" style="59" customWidth="1"/>
    <col min="15883" max="15883" width="6.36328125" style="59" customWidth="1"/>
    <col min="15884" max="15886" width="7.7265625" style="59" bestFit="1" customWidth="1"/>
    <col min="15887" max="15905" width="6.453125" style="59" customWidth="1"/>
    <col min="15906" max="16128" width="8.6328125" style="59"/>
    <col min="16129" max="16130" width="4.6328125" style="59" customWidth="1"/>
    <col min="16131" max="16131" width="0.90625" style="59" customWidth="1"/>
    <col min="16132" max="16132" width="5.7265625" style="59" customWidth="1"/>
    <col min="16133" max="16133" width="5.90625" style="59" customWidth="1"/>
    <col min="16134" max="16134" width="5.7265625" style="59" customWidth="1"/>
    <col min="16135" max="16135" width="6.36328125" style="59" customWidth="1"/>
    <col min="16136" max="16138" width="5.7265625" style="59" customWidth="1"/>
    <col min="16139" max="16139" width="6.36328125" style="59" customWidth="1"/>
    <col min="16140" max="16142" width="7.7265625" style="59" bestFit="1" customWidth="1"/>
    <col min="16143" max="16161" width="6.453125" style="59" customWidth="1"/>
    <col min="16162" max="16384" width="8.6328125" style="59"/>
  </cols>
  <sheetData>
    <row r="1" spans="1:33" ht="24" customHeight="1">
      <c r="A1" s="729" t="s">
        <v>150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  <c r="R1" s="729"/>
      <c r="S1" s="729"/>
      <c r="T1" s="729"/>
      <c r="U1" s="729"/>
      <c r="V1" s="729"/>
      <c r="W1" s="729"/>
      <c r="X1" s="729"/>
      <c r="Y1" s="729"/>
      <c r="Z1" s="729"/>
      <c r="AA1" s="729"/>
      <c r="AB1" s="729"/>
      <c r="AC1" s="729"/>
      <c r="AD1" s="729"/>
      <c r="AE1" s="729"/>
      <c r="AF1" s="729"/>
      <c r="AG1" s="729"/>
    </row>
    <row r="2" spans="1:33" ht="15" customHeight="1">
      <c r="A2" s="60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3" ht="15" customHeight="1">
      <c r="A3" s="60"/>
      <c r="B3" s="102"/>
      <c r="C3" s="102"/>
      <c r="D3" s="102"/>
      <c r="E3" s="60"/>
      <c r="F3" s="60"/>
      <c r="G3" s="60"/>
      <c r="H3" s="60"/>
      <c r="I3" s="60"/>
      <c r="J3" s="60"/>
      <c r="K3" s="102"/>
      <c r="L3" s="102"/>
      <c r="M3" s="102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1" t="s">
        <v>151</v>
      </c>
    </row>
    <row r="4" spans="1:33" ht="15" customHeight="1">
      <c r="A4" s="62" t="s">
        <v>96</v>
      </c>
      <c r="B4" s="62"/>
      <c r="C4" s="105"/>
      <c r="D4" s="191" t="s">
        <v>97</v>
      </c>
      <c r="E4" s="192"/>
      <c r="F4" s="192" t="s">
        <v>134</v>
      </c>
      <c r="G4" s="192"/>
      <c r="H4" s="192"/>
      <c r="I4" s="192" t="s">
        <v>8</v>
      </c>
      <c r="J4" s="192"/>
      <c r="K4" s="65" t="s">
        <v>135</v>
      </c>
      <c r="L4" s="65" t="s">
        <v>152</v>
      </c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</row>
    <row r="5" spans="1:33" ht="15" customHeight="1">
      <c r="A5" s="67"/>
      <c r="B5" s="67"/>
      <c r="C5" s="108"/>
      <c r="D5" s="193"/>
      <c r="E5" s="69" t="s">
        <v>19</v>
      </c>
      <c r="F5" s="69" t="s">
        <v>20</v>
      </c>
      <c r="G5" s="69" t="s">
        <v>21</v>
      </c>
      <c r="H5" s="69" t="s">
        <v>19</v>
      </c>
      <c r="I5" s="69" t="s">
        <v>20</v>
      </c>
      <c r="J5" s="69" t="s">
        <v>21</v>
      </c>
      <c r="K5" s="194"/>
      <c r="L5" s="69" t="s">
        <v>153</v>
      </c>
      <c r="M5" s="69"/>
      <c r="N5" s="69"/>
      <c r="O5" s="69" t="s">
        <v>154</v>
      </c>
      <c r="P5" s="69"/>
      <c r="Q5" s="69"/>
      <c r="R5" s="69" t="s">
        <v>155</v>
      </c>
      <c r="S5" s="69"/>
      <c r="T5" s="69"/>
      <c r="U5" s="69" t="s">
        <v>156</v>
      </c>
      <c r="V5" s="69"/>
      <c r="W5" s="69"/>
      <c r="X5" s="69" t="s">
        <v>157</v>
      </c>
      <c r="Y5" s="69"/>
      <c r="Z5" s="69"/>
      <c r="AA5" s="69" t="s">
        <v>158</v>
      </c>
      <c r="AB5" s="69"/>
      <c r="AC5" s="69"/>
      <c r="AD5" s="69" t="s">
        <v>159</v>
      </c>
      <c r="AE5" s="69"/>
      <c r="AF5" s="69"/>
      <c r="AG5" s="195" t="s">
        <v>160</v>
      </c>
    </row>
    <row r="6" spans="1:33" ht="15" customHeight="1">
      <c r="A6" s="67"/>
      <c r="B6" s="67"/>
      <c r="C6" s="108"/>
      <c r="D6" s="193"/>
      <c r="E6" s="69"/>
      <c r="F6" s="69"/>
      <c r="G6" s="69"/>
      <c r="H6" s="69"/>
      <c r="I6" s="69"/>
      <c r="J6" s="69"/>
      <c r="K6" s="194"/>
      <c r="L6" s="69" t="s">
        <v>19</v>
      </c>
      <c r="M6" s="69" t="s">
        <v>20</v>
      </c>
      <c r="N6" s="69" t="s">
        <v>21</v>
      </c>
      <c r="O6" s="69" t="s">
        <v>19</v>
      </c>
      <c r="P6" s="69" t="s">
        <v>20</v>
      </c>
      <c r="Q6" s="69" t="s">
        <v>21</v>
      </c>
      <c r="R6" s="69" t="s">
        <v>19</v>
      </c>
      <c r="S6" s="69" t="s">
        <v>20</v>
      </c>
      <c r="T6" s="69" t="s">
        <v>21</v>
      </c>
      <c r="U6" s="69" t="s">
        <v>19</v>
      </c>
      <c r="V6" s="69" t="s">
        <v>20</v>
      </c>
      <c r="W6" s="69" t="s">
        <v>21</v>
      </c>
      <c r="X6" s="69" t="s">
        <v>19</v>
      </c>
      <c r="Y6" s="69" t="s">
        <v>20</v>
      </c>
      <c r="Z6" s="69" t="s">
        <v>21</v>
      </c>
      <c r="AA6" s="69" t="s">
        <v>19</v>
      </c>
      <c r="AB6" s="69" t="s">
        <v>20</v>
      </c>
      <c r="AC6" s="69" t="s">
        <v>21</v>
      </c>
      <c r="AD6" s="69" t="s">
        <v>19</v>
      </c>
      <c r="AE6" s="69" t="s">
        <v>20</v>
      </c>
      <c r="AF6" s="69" t="s">
        <v>21</v>
      </c>
      <c r="AG6" s="196"/>
    </row>
    <row r="7" spans="1:33" ht="15" customHeight="1">
      <c r="A7" s="73"/>
      <c r="B7" s="73"/>
      <c r="C7" s="112"/>
      <c r="D7" s="193"/>
      <c r="E7" s="69"/>
      <c r="F7" s="69"/>
      <c r="G7" s="69"/>
      <c r="H7" s="69"/>
      <c r="I7" s="69"/>
      <c r="J7" s="69"/>
      <c r="K7" s="194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197"/>
    </row>
    <row r="8" spans="1:33" ht="9" customHeight="1">
      <c r="A8" s="60"/>
      <c r="B8" s="60"/>
      <c r="C8" s="78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</row>
    <row r="9" spans="1:33" ht="15" customHeight="1">
      <c r="A9" s="61" t="s">
        <v>142</v>
      </c>
      <c r="B9" s="61" t="s">
        <v>161</v>
      </c>
      <c r="C9" s="198"/>
      <c r="D9" s="117">
        <v>82</v>
      </c>
      <c r="E9" s="117">
        <v>2058</v>
      </c>
      <c r="F9" s="117">
        <v>783</v>
      </c>
      <c r="G9" s="117">
        <v>1275</v>
      </c>
      <c r="H9" s="117">
        <v>536</v>
      </c>
      <c r="I9" s="117">
        <v>118</v>
      </c>
      <c r="J9" s="117">
        <v>418</v>
      </c>
      <c r="K9" s="117">
        <v>1467</v>
      </c>
      <c r="L9" s="117">
        <v>40279</v>
      </c>
      <c r="M9" s="117">
        <v>20621</v>
      </c>
      <c r="N9" s="117">
        <v>19658</v>
      </c>
      <c r="O9" s="117">
        <v>6534</v>
      </c>
      <c r="P9" s="117">
        <v>3342</v>
      </c>
      <c r="Q9" s="117">
        <v>3192</v>
      </c>
      <c r="R9" s="117">
        <v>6824</v>
      </c>
      <c r="S9" s="117">
        <v>3482</v>
      </c>
      <c r="T9" s="117">
        <v>3342</v>
      </c>
      <c r="U9" s="117">
        <v>6699</v>
      </c>
      <c r="V9" s="117">
        <v>3467</v>
      </c>
      <c r="W9" s="117">
        <v>3232</v>
      </c>
      <c r="X9" s="117">
        <v>6787</v>
      </c>
      <c r="Y9" s="117">
        <v>3471</v>
      </c>
      <c r="Z9" s="117">
        <v>3316</v>
      </c>
      <c r="AA9" s="117">
        <v>6719</v>
      </c>
      <c r="AB9" s="117">
        <v>3471</v>
      </c>
      <c r="AC9" s="117">
        <v>3248</v>
      </c>
      <c r="AD9" s="117">
        <v>6716</v>
      </c>
      <c r="AE9" s="117">
        <v>3388</v>
      </c>
      <c r="AF9" s="117">
        <v>3328</v>
      </c>
      <c r="AG9" s="117">
        <v>439</v>
      </c>
    </row>
    <row r="10" spans="1:33" ht="15" customHeight="1">
      <c r="A10" s="61"/>
      <c r="B10" s="61" t="s">
        <v>162</v>
      </c>
      <c r="C10" s="199"/>
      <c r="D10" s="118">
        <v>83</v>
      </c>
      <c r="E10" s="118">
        <v>2097</v>
      </c>
      <c r="F10" s="118">
        <v>810</v>
      </c>
      <c r="G10" s="118">
        <v>1287</v>
      </c>
      <c r="H10" s="118">
        <v>545</v>
      </c>
      <c r="I10" s="118">
        <v>118</v>
      </c>
      <c r="J10" s="118">
        <v>427</v>
      </c>
      <c r="K10" s="118">
        <v>1489</v>
      </c>
      <c r="L10" s="118">
        <v>40593</v>
      </c>
      <c r="M10" s="118">
        <v>20797</v>
      </c>
      <c r="N10" s="118">
        <v>19796</v>
      </c>
      <c r="O10" s="118">
        <v>6605</v>
      </c>
      <c r="P10" s="118">
        <v>3374</v>
      </c>
      <c r="Q10" s="118">
        <v>3231</v>
      </c>
      <c r="R10" s="118">
        <v>6624</v>
      </c>
      <c r="S10" s="118">
        <v>3380</v>
      </c>
      <c r="T10" s="118">
        <v>3244</v>
      </c>
      <c r="U10" s="118">
        <v>6916</v>
      </c>
      <c r="V10" s="118">
        <v>3521</v>
      </c>
      <c r="W10" s="118">
        <v>3395</v>
      </c>
      <c r="X10" s="118">
        <v>6757</v>
      </c>
      <c r="Y10" s="118">
        <v>3503</v>
      </c>
      <c r="Z10" s="118">
        <v>3254</v>
      </c>
      <c r="AA10" s="118">
        <v>6896</v>
      </c>
      <c r="AB10" s="118">
        <v>3533</v>
      </c>
      <c r="AC10" s="118">
        <v>3363</v>
      </c>
      <c r="AD10" s="118">
        <v>6795</v>
      </c>
      <c r="AE10" s="118">
        <v>3486</v>
      </c>
      <c r="AF10" s="118">
        <v>3309</v>
      </c>
      <c r="AG10" s="118">
        <v>502</v>
      </c>
    </row>
    <row r="11" spans="1:33" ht="15" customHeight="1">
      <c r="A11" s="61"/>
      <c r="B11" s="61" t="s">
        <v>163</v>
      </c>
      <c r="C11" s="199"/>
      <c r="D11" s="118">
        <v>94</v>
      </c>
      <c r="E11" s="118">
        <v>2354</v>
      </c>
      <c r="F11" s="118">
        <v>901</v>
      </c>
      <c r="G11" s="118">
        <v>1453</v>
      </c>
      <c r="H11" s="118">
        <v>603</v>
      </c>
      <c r="I11" s="118">
        <v>120</v>
      </c>
      <c r="J11" s="118">
        <v>483</v>
      </c>
      <c r="K11" s="118">
        <v>1625</v>
      </c>
      <c r="L11" s="118">
        <v>42976</v>
      </c>
      <c r="M11" s="118">
        <v>22003</v>
      </c>
      <c r="N11" s="118">
        <v>20973</v>
      </c>
      <c r="O11" s="118">
        <v>6912</v>
      </c>
      <c r="P11" s="118">
        <v>3558</v>
      </c>
      <c r="Q11" s="118">
        <v>3354</v>
      </c>
      <c r="R11" s="118">
        <v>7023</v>
      </c>
      <c r="S11" s="118">
        <v>3573</v>
      </c>
      <c r="T11" s="118">
        <v>3450</v>
      </c>
      <c r="U11" s="118">
        <v>7051</v>
      </c>
      <c r="V11" s="118">
        <v>3573</v>
      </c>
      <c r="W11" s="118">
        <v>3478</v>
      </c>
      <c r="X11" s="118">
        <v>7373</v>
      </c>
      <c r="Y11" s="118">
        <v>3752</v>
      </c>
      <c r="Z11" s="118">
        <v>3621</v>
      </c>
      <c r="AA11" s="118">
        <v>7236</v>
      </c>
      <c r="AB11" s="118">
        <v>3746</v>
      </c>
      <c r="AC11" s="118">
        <v>3490</v>
      </c>
      <c r="AD11" s="118">
        <v>7381</v>
      </c>
      <c r="AE11" s="118">
        <v>3801</v>
      </c>
      <c r="AF11" s="118">
        <v>3580</v>
      </c>
      <c r="AG11" s="118">
        <v>635</v>
      </c>
    </row>
    <row r="12" spans="1:33" s="91" customFormat="1" ht="15" customHeight="1">
      <c r="A12" s="61"/>
      <c r="B12" s="61" t="s">
        <v>164</v>
      </c>
      <c r="C12" s="199"/>
      <c r="D12" s="118">
        <v>94</v>
      </c>
      <c r="E12" s="118">
        <v>2368</v>
      </c>
      <c r="F12" s="118">
        <v>905</v>
      </c>
      <c r="G12" s="118">
        <v>1463</v>
      </c>
      <c r="H12" s="118">
        <v>597</v>
      </c>
      <c r="I12" s="118">
        <v>117</v>
      </c>
      <c r="J12" s="118">
        <v>480</v>
      </c>
      <c r="K12" s="118">
        <v>1625</v>
      </c>
      <c r="L12" s="118">
        <v>42582</v>
      </c>
      <c r="M12" s="118">
        <v>21801</v>
      </c>
      <c r="N12" s="118">
        <v>20781</v>
      </c>
      <c r="O12" s="118">
        <v>6854</v>
      </c>
      <c r="P12" s="118">
        <v>3525</v>
      </c>
      <c r="Q12" s="118">
        <v>3329</v>
      </c>
      <c r="R12" s="118">
        <v>6910</v>
      </c>
      <c r="S12" s="118">
        <v>3558</v>
      </c>
      <c r="T12" s="118">
        <v>3352</v>
      </c>
      <c r="U12" s="118">
        <v>7063</v>
      </c>
      <c r="V12" s="118">
        <v>3601</v>
      </c>
      <c r="W12" s="118">
        <v>3462</v>
      </c>
      <c r="X12" s="118">
        <v>7082</v>
      </c>
      <c r="Y12" s="118">
        <v>3591</v>
      </c>
      <c r="Z12" s="118">
        <v>3491</v>
      </c>
      <c r="AA12" s="118">
        <v>7432</v>
      </c>
      <c r="AB12" s="118">
        <v>3771</v>
      </c>
      <c r="AC12" s="118">
        <v>3661</v>
      </c>
      <c r="AD12" s="118">
        <v>7241</v>
      </c>
      <c r="AE12" s="118">
        <v>3755</v>
      </c>
      <c r="AF12" s="118">
        <v>3486</v>
      </c>
      <c r="AG12" s="118">
        <v>714</v>
      </c>
    </row>
    <row r="13" spans="1:33" ht="15" customHeight="1">
      <c r="A13" s="200"/>
      <c r="B13" s="201" t="s">
        <v>165</v>
      </c>
      <c r="C13" s="202"/>
      <c r="D13" s="126">
        <f>D15+D16</f>
        <v>94</v>
      </c>
      <c r="E13" s="126">
        <v>2378</v>
      </c>
      <c r="F13" s="126">
        <v>905</v>
      </c>
      <c r="G13" s="126">
        <v>1473</v>
      </c>
      <c r="H13" s="126">
        <v>596</v>
      </c>
      <c r="I13" s="126">
        <v>119</v>
      </c>
      <c r="J13" s="126">
        <v>477</v>
      </c>
      <c r="K13" s="126">
        <v>1619</v>
      </c>
      <c r="L13" s="126">
        <f t="shared" ref="L13:AG13" si="0">L15+L16</f>
        <v>42045</v>
      </c>
      <c r="M13" s="126">
        <f t="shared" si="0"/>
        <v>21412</v>
      </c>
      <c r="N13" s="126">
        <f t="shared" si="0"/>
        <v>20633</v>
      </c>
      <c r="O13" s="126">
        <f t="shared" si="0"/>
        <v>6601</v>
      </c>
      <c r="P13" s="126">
        <f t="shared" si="0"/>
        <v>3319</v>
      </c>
      <c r="Q13" s="126">
        <f t="shared" si="0"/>
        <v>3282</v>
      </c>
      <c r="R13" s="126">
        <f t="shared" si="0"/>
        <v>6886</v>
      </c>
      <c r="S13" s="126">
        <f t="shared" si="0"/>
        <v>3542</v>
      </c>
      <c r="T13" s="126">
        <f t="shared" si="0"/>
        <v>3344</v>
      </c>
      <c r="U13" s="126">
        <f t="shared" si="0"/>
        <v>6919</v>
      </c>
      <c r="V13" s="126">
        <f t="shared" si="0"/>
        <v>3552</v>
      </c>
      <c r="W13" s="126">
        <f t="shared" si="0"/>
        <v>3367</v>
      </c>
      <c r="X13" s="126">
        <f t="shared" si="0"/>
        <v>7087</v>
      </c>
      <c r="Y13" s="126">
        <f t="shared" si="0"/>
        <v>3602</v>
      </c>
      <c r="Z13" s="126">
        <f t="shared" si="0"/>
        <v>3485</v>
      </c>
      <c r="AA13" s="126">
        <f t="shared" si="0"/>
        <v>7105</v>
      </c>
      <c r="AB13" s="126">
        <f t="shared" si="0"/>
        <v>3621</v>
      </c>
      <c r="AC13" s="126">
        <f t="shared" si="0"/>
        <v>3484</v>
      </c>
      <c r="AD13" s="126">
        <f t="shared" si="0"/>
        <v>7447</v>
      </c>
      <c r="AE13" s="126">
        <f t="shared" si="0"/>
        <v>3776</v>
      </c>
      <c r="AF13" s="126">
        <f t="shared" si="0"/>
        <v>3671</v>
      </c>
      <c r="AG13" s="126">
        <f t="shared" si="0"/>
        <v>813</v>
      </c>
    </row>
    <row r="14" spans="1:33" ht="10.5" customHeight="1">
      <c r="A14" s="60"/>
      <c r="B14" s="60"/>
      <c r="C14" s="203"/>
      <c r="D14" s="204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</row>
    <row r="15" spans="1:33" s="61" customFormat="1" ht="15" customHeight="1">
      <c r="A15" s="205" t="s">
        <v>166</v>
      </c>
      <c r="B15" s="205"/>
      <c r="C15" s="206"/>
      <c r="D15" s="117">
        <v>1</v>
      </c>
      <c r="E15" s="207">
        <v>26</v>
      </c>
      <c r="F15" s="207">
        <v>19</v>
      </c>
      <c r="G15" s="207">
        <v>7</v>
      </c>
      <c r="H15" s="207">
        <v>0</v>
      </c>
      <c r="I15" s="207">
        <v>0</v>
      </c>
      <c r="J15" s="207">
        <v>0</v>
      </c>
      <c r="K15" s="117">
        <v>18</v>
      </c>
      <c r="L15" s="207">
        <v>707</v>
      </c>
      <c r="M15" s="207">
        <v>354</v>
      </c>
      <c r="N15" s="207">
        <v>353</v>
      </c>
      <c r="O15" s="207">
        <v>108</v>
      </c>
      <c r="P15" s="207">
        <v>54</v>
      </c>
      <c r="Q15" s="207">
        <v>54</v>
      </c>
      <c r="R15" s="207">
        <v>119</v>
      </c>
      <c r="S15" s="207">
        <v>60</v>
      </c>
      <c r="T15" s="207">
        <v>59</v>
      </c>
      <c r="U15" s="207">
        <v>120</v>
      </c>
      <c r="V15" s="207">
        <v>60</v>
      </c>
      <c r="W15" s="207">
        <v>60</v>
      </c>
      <c r="X15" s="207">
        <v>120</v>
      </c>
      <c r="Y15" s="207">
        <v>60</v>
      </c>
      <c r="Z15" s="207">
        <v>60</v>
      </c>
      <c r="AA15" s="207">
        <v>120</v>
      </c>
      <c r="AB15" s="207">
        <v>60</v>
      </c>
      <c r="AC15" s="207">
        <v>60</v>
      </c>
      <c r="AD15" s="207">
        <v>120</v>
      </c>
      <c r="AE15" s="207">
        <v>60</v>
      </c>
      <c r="AF15" s="207">
        <v>60</v>
      </c>
      <c r="AG15" s="207">
        <v>0</v>
      </c>
    </row>
    <row r="16" spans="1:33" ht="15" customHeight="1">
      <c r="A16" s="205" t="s">
        <v>167</v>
      </c>
      <c r="B16" s="205"/>
      <c r="C16" s="198"/>
      <c r="D16" s="117">
        <v>93</v>
      </c>
      <c r="E16" s="117">
        <v>2352</v>
      </c>
      <c r="F16" s="117">
        <v>886</v>
      </c>
      <c r="G16" s="117">
        <v>1466</v>
      </c>
      <c r="H16" s="117">
        <v>596</v>
      </c>
      <c r="I16" s="117">
        <v>119</v>
      </c>
      <c r="J16" s="117">
        <v>477</v>
      </c>
      <c r="K16" s="117">
        <v>1601</v>
      </c>
      <c r="L16" s="117">
        <f>SUM(M16:N16)</f>
        <v>41338</v>
      </c>
      <c r="M16" s="117">
        <v>21058</v>
      </c>
      <c r="N16" s="117">
        <v>20280</v>
      </c>
      <c r="O16" s="117">
        <f>SUM(P16:Q16)</f>
        <v>6493</v>
      </c>
      <c r="P16" s="117">
        <v>3265</v>
      </c>
      <c r="Q16" s="117">
        <v>3228</v>
      </c>
      <c r="R16" s="117">
        <f>SUM(S16:T16)</f>
        <v>6767</v>
      </c>
      <c r="S16" s="117">
        <v>3482</v>
      </c>
      <c r="T16" s="117">
        <v>3285</v>
      </c>
      <c r="U16" s="117">
        <f>SUM(V16:W16)</f>
        <v>6799</v>
      </c>
      <c r="V16" s="117">
        <v>3492</v>
      </c>
      <c r="W16" s="117">
        <v>3307</v>
      </c>
      <c r="X16" s="117">
        <f>SUM(Y16:Z16)</f>
        <v>6967</v>
      </c>
      <c r="Y16" s="117">
        <v>3542</v>
      </c>
      <c r="Z16" s="117">
        <v>3425</v>
      </c>
      <c r="AA16" s="117">
        <f>SUM(AB16:AC16)</f>
        <v>6985</v>
      </c>
      <c r="AB16" s="117">
        <v>3561</v>
      </c>
      <c r="AC16" s="117">
        <v>3424</v>
      </c>
      <c r="AD16" s="117">
        <f>SUM(AE16:AF16)</f>
        <v>7327</v>
      </c>
      <c r="AE16" s="117">
        <v>3716</v>
      </c>
      <c r="AF16" s="117">
        <v>3611</v>
      </c>
      <c r="AG16" s="117">
        <v>813</v>
      </c>
    </row>
    <row r="17" spans="1:33" ht="9" customHeight="1">
      <c r="A17" s="99"/>
      <c r="B17" s="208"/>
      <c r="C17" s="209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  <c r="Z17" s="211"/>
      <c r="AA17" s="211"/>
      <c r="AB17" s="211"/>
      <c r="AC17" s="211"/>
      <c r="AD17" s="211"/>
      <c r="AE17" s="211"/>
      <c r="AF17" s="211"/>
      <c r="AG17" s="211"/>
    </row>
    <row r="18" spans="1:33" ht="15" customHeight="1">
      <c r="A18" s="60" t="s">
        <v>168</v>
      </c>
      <c r="B18" s="60"/>
      <c r="C18" s="60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212"/>
    </row>
    <row r="19" spans="1:33" ht="15" customHeight="1">
      <c r="A19" s="60"/>
      <c r="B19" s="60"/>
      <c r="C19" s="60"/>
      <c r="D19" s="60"/>
      <c r="E19" s="213"/>
      <c r="F19" s="60"/>
      <c r="G19" s="60"/>
      <c r="H19" s="213"/>
      <c r="I19" s="60"/>
      <c r="J19" s="60"/>
      <c r="K19" s="60"/>
      <c r="L19" s="213"/>
      <c r="M19" s="60"/>
      <c r="N19" s="60"/>
      <c r="O19" s="213"/>
      <c r="P19" s="60"/>
      <c r="Q19" s="60"/>
      <c r="R19" s="213"/>
      <c r="S19" s="60"/>
      <c r="T19" s="60"/>
      <c r="U19" s="213"/>
      <c r="V19" s="60"/>
      <c r="W19" s="60"/>
      <c r="X19" s="213"/>
      <c r="Y19" s="60"/>
      <c r="Z19" s="60"/>
      <c r="AA19" s="213"/>
      <c r="AB19" s="60"/>
      <c r="AC19" s="60"/>
      <c r="AD19" s="213"/>
      <c r="AE19" s="60"/>
      <c r="AF19" s="60"/>
      <c r="AG19" s="60"/>
    </row>
    <row r="20" spans="1:33" ht="15" customHeight="1">
      <c r="A20" s="60"/>
      <c r="B20" s="60"/>
      <c r="C20" s="60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</row>
  </sheetData>
  <mergeCells count="42">
    <mergeCell ref="AC6:AC7"/>
    <mergeCell ref="AD6:AD7"/>
    <mergeCell ref="AE6:AE7"/>
    <mergeCell ref="AF6:AF7"/>
    <mergeCell ref="A15:B15"/>
    <mergeCell ref="A16:B16"/>
    <mergeCell ref="W6:W7"/>
    <mergeCell ref="X6:X7"/>
    <mergeCell ref="Y6:Y7"/>
    <mergeCell ref="Z6:Z7"/>
    <mergeCell ref="AA6:AA7"/>
    <mergeCell ref="AB6:AB7"/>
    <mergeCell ref="AA5:AC5"/>
    <mergeCell ref="AD5:AF5"/>
    <mergeCell ref="AG5:AG7"/>
    <mergeCell ref="L6:L7"/>
    <mergeCell ref="M6:M7"/>
    <mergeCell ref="N6:N7"/>
    <mergeCell ref="O6:O7"/>
    <mergeCell ref="P6:P7"/>
    <mergeCell ref="Q6:Q7"/>
    <mergeCell ref="R6:R7"/>
    <mergeCell ref="J5:J7"/>
    <mergeCell ref="L5:N5"/>
    <mergeCell ref="O5:Q5"/>
    <mergeCell ref="R5:T5"/>
    <mergeCell ref="U5:W5"/>
    <mergeCell ref="X5:Z5"/>
    <mergeCell ref="S6:S7"/>
    <mergeCell ref="T6:T7"/>
    <mergeCell ref="U6:U7"/>
    <mergeCell ref="V6:V7"/>
    <mergeCell ref="A1:AG1"/>
    <mergeCell ref="A4:B7"/>
    <mergeCell ref="D4:D7"/>
    <mergeCell ref="K4:K7"/>
    <mergeCell ref="L4:AG4"/>
    <mergeCell ref="E5:E7"/>
    <mergeCell ref="F5:F7"/>
    <mergeCell ref="G5:G7"/>
    <mergeCell ref="H5:H7"/>
    <mergeCell ref="I5:I7"/>
  </mergeCells>
  <phoneticPr fontId="3"/>
  <pageMargins left="0.39370078740157483" right="0.39370078740157483" top="0.78740157480314965" bottom="0.59055118110236227" header="0.51181102362204722" footer="0.51181102362204722"/>
  <pageSetup paperSize="8" scale="9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902F-AE26-4D53-94FF-8074E3DB658C}">
  <dimension ref="A1:W22"/>
  <sheetViews>
    <sheetView zoomScaleNormal="100" workbookViewId="0">
      <selection sqref="A1:W1"/>
    </sheetView>
  </sheetViews>
  <sheetFormatPr defaultColWidth="8.6328125" defaultRowHeight="15" customHeight="1"/>
  <cols>
    <col min="1" max="1" width="4.26953125" style="59" customWidth="1"/>
    <col min="2" max="2" width="4.36328125" style="59" customWidth="1"/>
    <col min="3" max="3" width="0.90625" style="59" customWidth="1"/>
    <col min="4" max="23" width="6.6328125" style="59" customWidth="1"/>
    <col min="24" max="256" width="8.6328125" style="59"/>
    <col min="257" max="257" width="4.26953125" style="59" customWidth="1"/>
    <col min="258" max="258" width="4.36328125" style="59" customWidth="1"/>
    <col min="259" max="259" width="0.90625" style="59" customWidth="1"/>
    <col min="260" max="279" width="6.6328125" style="59" customWidth="1"/>
    <col min="280" max="512" width="8.6328125" style="59"/>
    <col min="513" max="513" width="4.26953125" style="59" customWidth="1"/>
    <col min="514" max="514" width="4.36328125" style="59" customWidth="1"/>
    <col min="515" max="515" width="0.90625" style="59" customWidth="1"/>
    <col min="516" max="535" width="6.6328125" style="59" customWidth="1"/>
    <col min="536" max="768" width="8.6328125" style="59"/>
    <col min="769" max="769" width="4.26953125" style="59" customWidth="1"/>
    <col min="770" max="770" width="4.36328125" style="59" customWidth="1"/>
    <col min="771" max="771" width="0.90625" style="59" customWidth="1"/>
    <col min="772" max="791" width="6.6328125" style="59" customWidth="1"/>
    <col min="792" max="1024" width="8.6328125" style="59"/>
    <col min="1025" max="1025" width="4.26953125" style="59" customWidth="1"/>
    <col min="1026" max="1026" width="4.36328125" style="59" customWidth="1"/>
    <col min="1027" max="1027" width="0.90625" style="59" customWidth="1"/>
    <col min="1028" max="1047" width="6.6328125" style="59" customWidth="1"/>
    <col min="1048" max="1280" width="8.6328125" style="59"/>
    <col min="1281" max="1281" width="4.26953125" style="59" customWidth="1"/>
    <col min="1282" max="1282" width="4.36328125" style="59" customWidth="1"/>
    <col min="1283" max="1283" width="0.90625" style="59" customWidth="1"/>
    <col min="1284" max="1303" width="6.6328125" style="59" customWidth="1"/>
    <col min="1304" max="1536" width="8.6328125" style="59"/>
    <col min="1537" max="1537" width="4.26953125" style="59" customWidth="1"/>
    <col min="1538" max="1538" width="4.36328125" style="59" customWidth="1"/>
    <col min="1539" max="1539" width="0.90625" style="59" customWidth="1"/>
    <col min="1540" max="1559" width="6.6328125" style="59" customWidth="1"/>
    <col min="1560" max="1792" width="8.6328125" style="59"/>
    <col min="1793" max="1793" width="4.26953125" style="59" customWidth="1"/>
    <col min="1794" max="1794" width="4.36328125" style="59" customWidth="1"/>
    <col min="1795" max="1795" width="0.90625" style="59" customWidth="1"/>
    <col min="1796" max="1815" width="6.6328125" style="59" customWidth="1"/>
    <col min="1816" max="2048" width="8.6328125" style="59"/>
    <col min="2049" max="2049" width="4.26953125" style="59" customWidth="1"/>
    <col min="2050" max="2050" width="4.36328125" style="59" customWidth="1"/>
    <col min="2051" max="2051" width="0.90625" style="59" customWidth="1"/>
    <col min="2052" max="2071" width="6.6328125" style="59" customWidth="1"/>
    <col min="2072" max="2304" width="8.6328125" style="59"/>
    <col min="2305" max="2305" width="4.26953125" style="59" customWidth="1"/>
    <col min="2306" max="2306" width="4.36328125" style="59" customWidth="1"/>
    <col min="2307" max="2307" width="0.90625" style="59" customWidth="1"/>
    <col min="2308" max="2327" width="6.6328125" style="59" customWidth="1"/>
    <col min="2328" max="2560" width="8.6328125" style="59"/>
    <col min="2561" max="2561" width="4.26953125" style="59" customWidth="1"/>
    <col min="2562" max="2562" width="4.36328125" style="59" customWidth="1"/>
    <col min="2563" max="2563" width="0.90625" style="59" customWidth="1"/>
    <col min="2564" max="2583" width="6.6328125" style="59" customWidth="1"/>
    <col min="2584" max="2816" width="8.6328125" style="59"/>
    <col min="2817" max="2817" width="4.26953125" style="59" customWidth="1"/>
    <col min="2818" max="2818" width="4.36328125" style="59" customWidth="1"/>
    <col min="2819" max="2819" width="0.90625" style="59" customWidth="1"/>
    <col min="2820" max="2839" width="6.6328125" style="59" customWidth="1"/>
    <col min="2840" max="3072" width="8.6328125" style="59"/>
    <col min="3073" max="3073" width="4.26953125" style="59" customWidth="1"/>
    <col min="3074" max="3074" width="4.36328125" style="59" customWidth="1"/>
    <col min="3075" max="3075" width="0.90625" style="59" customWidth="1"/>
    <col min="3076" max="3095" width="6.6328125" style="59" customWidth="1"/>
    <col min="3096" max="3328" width="8.6328125" style="59"/>
    <col min="3329" max="3329" width="4.26953125" style="59" customWidth="1"/>
    <col min="3330" max="3330" width="4.36328125" style="59" customWidth="1"/>
    <col min="3331" max="3331" width="0.90625" style="59" customWidth="1"/>
    <col min="3332" max="3351" width="6.6328125" style="59" customWidth="1"/>
    <col min="3352" max="3584" width="8.6328125" style="59"/>
    <col min="3585" max="3585" width="4.26953125" style="59" customWidth="1"/>
    <col min="3586" max="3586" width="4.36328125" style="59" customWidth="1"/>
    <col min="3587" max="3587" width="0.90625" style="59" customWidth="1"/>
    <col min="3588" max="3607" width="6.6328125" style="59" customWidth="1"/>
    <col min="3608" max="3840" width="8.6328125" style="59"/>
    <col min="3841" max="3841" width="4.26953125" style="59" customWidth="1"/>
    <col min="3842" max="3842" width="4.36328125" style="59" customWidth="1"/>
    <col min="3843" max="3843" width="0.90625" style="59" customWidth="1"/>
    <col min="3844" max="3863" width="6.6328125" style="59" customWidth="1"/>
    <col min="3864" max="4096" width="8.6328125" style="59"/>
    <col min="4097" max="4097" width="4.26953125" style="59" customWidth="1"/>
    <col min="4098" max="4098" width="4.36328125" style="59" customWidth="1"/>
    <col min="4099" max="4099" width="0.90625" style="59" customWidth="1"/>
    <col min="4100" max="4119" width="6.6328125" style="59" customWidth="1"/>
    <col min="4120" max="4352" width="8.6328125" style="59"/>
    <col min="4353" max="4353" width="4.26953125" style="59" customWidth="1"/>
    <col min="4354" max="4354" width="4.36328125" style="59" customWidth="1"/>
    <col min="4355" max="4355" width="0.90625" style="59" customWidth="1"/>
    <col min="4356" max="4375" width="6.6328125" style="59" customWidth="1"/>
    <col min="4376" max="4608" width="8.6328125" style="59"/>
    <col min="4609" max="4609" width="4.26953125" style="59" customWidth="1"/>
    <col min="4610" max="4610" width="4.36328125" style="59" customWidth="1"/>
    <col min="4611" max="4611" width="0.90625" style="59" customWidth="1"/>
    <col min="4612" max="4631" width="6.6328125" style="59" customWidth="1"/>
    <col min="4632" max="4864" width="8.6328125" style="59"/>
    <col min="4865" max="4865" width="4.26953125" style="59" customWidth="1"/>
    <col min="4866" max="4866" width="4.36328125" style="59" customWidth="1"/>
    <col min="4867" max="4867" width="0.90625" style="59" customWidth="1"/>
    <col min="4868" max="4887" width="6.6328125" style="59" customWidth="1"/>
    <col min="4888" max="5120" width="8.6328125" style="59"/>
    <col min="5121" max="5121" width="4.26953125" style="59" customWidth="1"/>
    <col min="5122" max="5122" width="4.36328125" style="59" customWidth="1"/>
    <col min="5123" max="5123" width="0.90625" style="59" customWidth="1"/>
    <col min="5124" max="5143" width="6.6328125" style="59" customWidth="1"/>
    <col min="5144" max="5376" width="8.6328125" style="59"/>
    <col min="5377" max="5377" width="4.26953125" style="59" customWidth="1"/>
    <col min="5378" max="5378" width="4.36328125" style="59" customWidth="1"/>
    <col min="5379" max="5379" width="0.90625" style="59" customWidth="1"/>
    <col min="5380" max="5399" width="6.6328125" style="59" customWidth="1"/>
    <col min="5400" max="5632" width="8.6328125" style="59"/>
    <col min="5633" max="5633" width="4.26953125" style="59" customWidth="1"/>
    <col min="5634" max="5634" width="4.36328125" style="59" customWidth="1"/>
    <col min="5635" max="5635" width="0.90625" style="59" customWidth="1"/>
    <col min="5636" max="5655" width="6.6328125" style="59" customWidth="1"/>
    <col min="5656" max="5888" width="8.6328125" style="59"/>
    <col min="5889" max="5889" width="4.26953125" style="59" customWidth="1"/>
    <col min="5890" max="5890" width="4.36328125" style="59" customWidth="1"/>
    <col min="5891" max="5891" width="0.90625" style="59" customWidth="1"/>
    <col min="5892" max="5911" width="6.6328125" style="59" customWidth="1"/>
    <col min="5912" max="6144" width="8.6328125" style="59"/>
    <col min="6145" max="6145" width="4.26953125" style="59" customWidth="1"/>
    <col min="6146" max="6146" width="4.36328125" style="59" customWidth="1"/>
    <col min="6147" max="6147" width="0.90625" style="59" customWidth="1"/>
    <col min="6148" max="6167" width="6.6328125" style="59" customWidth="1"/>
    <col min="6168" max="6400" width="8.6328125" style="59"/>
    <col min="6401" max="6401" width="4.26953125" style="59" customWidth="1"/>
    <col min="6402" max="6402" width="4.36328125" style="59" customWidth="1"/>
    <col min="6403" max="6403" width="0.90625" style="59" customWidth="1"/>
    <col min="6404" max="6423" width="6.6328125" style="59" customWidth="1"/>
    <col min="6424" max="6656" width="8.6328125" style="59"/>
    <col min="6657" max="6657" width="4.26953125" style="59" customWidth="1"/>
    <col min="6658" max="6658" width="4.36328125" style="59" customWidth="1"/>
    <col min="6659" max="6659" width="0.90625" style="59" customWidth="1"/>
    <col min="6660" max="6679" width="6.6328125" style="59" customWidth="1"/>
    <col min="6680" max="6912" width="8.6328125" style="59"/>
    <col min="6913" max="6913" width="4.26953125" style="59" customWidth="1"/>
    <col min="6914" max="6914" width="4.36328125" style="59" customWidth="1"/>
    <col min="6915" max="6915" width="0.90625" style="59" customWidth="1"/>
    <col min="6916" max="6935" width="6.6328125" style="59" customWidth="1"/>
    <col min="6936" max="7168" width="8.6328125" style="59"/>
    <col min="7169" max="7169" width="4.26953125" style="59" customWidth="1"/>
    <col min="7170" max="7170" width="4.36328125" style="59" customWidth="1"/>
    <col min="7171" max="7171" width="0.90625" style="59" customWidth="1"/>
    <col min="7172" max="7191" width="6.6328125" style="59" customWidth="1"/>
    <col min="7192" max="7424" width="8.6328125" style="59"/>
    <col min="7425" max="7425" width="4.26953125" style="59" customWidth="1"/>
    <col min="7426" max="7426" width="4.36328125" style="59" customWidth="1"/>
    <col min="7427" max="7427" width="0.90625" style="59" customWidth="1"/>
    <col min="7428" max="7447" width="6.6328125" style="59" customWidth="1"/>
    <col min="7448" max="7680" width="8.6328125" style="59"/>
    <col min="7681" max="7681" width="4.26953125" style="59" customWidth="1"/>
    <col min="7682" max="7682" width="4.36328125" style="59" customWidth="1"/>
    <col min="7683" max="7683" width="0.90625" style="59" customWidth="1"/>
    <col min="7684" max="7703" width="6.6328125" style="59" customWidth="1"/>
    <col min="7704" max="7936" width="8.6328125" style="59"/>
    <col min="7937" max="7937" width="4.26953125" style="59" customWidth="1"/>
    <col min="7938" max="7938" width="4.36328125" style="59" customWidth="1"/>
    <col min="7939" max="7939" width="0.90625" style="59" customWidth="1"/>
    <col min="7940" max="7959" width="6.6328125" style="59" customWidth="1"/>
    <col min="7960" max="8192" width="8.6328125" style="59"/>
    <col min="8193" max="8193" width="4.26953125" style="59" customWidth="1"/>
    <col min="8194" max="8194" width="4.36328125" style="59" customWidth="1"/>
    <col min="8195" max="8195" width="0.90625" style="59" customWidth="1"/>
    <col min="8196" max="8215" width="6.6328125" style="59" customWidth="1"/>
    <col min="8216" max="8448" width="8.6328125" style="59"/>
    <col min="8449" max="8449" width="4.26953125" style="59" customWidth="1"/>
    <col min="8450" max="8450" width="4.36328125" style="59" customWidth="1"/>
    <col min="8451" max="8451" width="0.90625" style="59" customWidth="1"/>
    <col min="8452" max="8471" width="6.6328125" style="59" customWidth="1"/>
    <col min="8472" max="8704" width="8.6328125" style="59"/>
    <col min="8705" max="8705" width="4.26953125" style="59" customWidth="1"/>
    <col min="8706" max="8706" width="4.36328125" style="59" customWidth="1"/>
    <col min="8707" max="8707" width="0.90625" style="59" customWidth="1"/>
    <col min="8708" max="8727" width="6.6328125" style="59" customWidth="1"/>
    <col min="8728" max="8960" width="8.6328125" style="59"/>
    <col min="8961" max="8961" width="4.26953125" style="59" customWidth="1"/>
    <col min="8962" max="8962" width="4.36328125" style="59" customWidth="1"/>
    <col min="8963" max="8963" width="0.90625" style="59" customWidth="1"/>
    <col min="8964" max="8983" width="6.6328125" style="59" customWidth="1"/>
    <col min="8984" max="9216" width="8.6328125" style="59"/>
    <col min="9217" max="9217" width="4.26953125" style="59" customWidth="1"/>
    <col min="9218" max="9218" width="4.36328125" style="59" customWidth="1"/>
    <col min="9219" max="9219" width="0.90625" style="59" customWidth="1"/>
    <col min="9220" max="9239" width="6.6328125" style="59" customWidth="1"/>
    <col min="9240" max="9472" width="8.6328125" style="59"/>
    <col min="9473" max="9473" width="4.26953125" style="59" customWidth="1"/>
    <col min="9474" max="9474" width="4.36328125" style="59" customWidth="1"/>
    <col min="9475" max="9475" width="0.90625" style="59" customWidth="1"/>
    <col min="9476" max="9495" width="6.6328125" style="59" customWidth="1"/>
    <col min="9496" max="9728" width="8.6328125" style="59"/>
    <col min="9729" max="9729" width="4.26953125" style="59" customWidth="1"/>
    <col min="9730" max="9730" width="4.36328125" style="59" customWidth="1"/>
    <col min="9731" max="9731" width="0.90625" style="59" customWidth="1"/>
    <col min="9732" max="9751" width="6.6328125" style="59" customWidth="1"/>
    <col min="9752" max="9984" width="8.6328125" style="59"/>
    <col min="9985" max="9985" width="4.26953125" style="59" customWidth="1"/>
    <col min="9986" max="9986" width="4.36328125" style="59" customWidth="1"/>
    <col min="9987" max="9987" width="0.90625" style="59" customWidth="1"/>
    <col min="9988" max="10007" width="6.6328125" style="59" customWidth="1"/>
    <col min="10008" max="10240" width="8.6328125" style="59"/>
    <col min="10241" max="10241" width="4.26953125" style="59" customWidth="1"/>
    <col min="10242" max="10242" width="4.36328125" style="59" customWidth="1"/>
    <col min="10243" max="10243" width="0.90625" style="59" customWidth="1"/>
    <col min="10244" max="10263" width="6.6328125" style="59" customWidth="1"/>
    <col min="10264" max="10496" width="8.6328125" style="59"/>
    <col min="10497" max="10497" width="4.26953125" style="59" customWidth="1"/>
    <col min="10498" max="10498" width="4.36328125" style="59" customWidth="1"/>
    <col min="10499" max="10499" width="0.90625" style="59" customWidth="1"/>
    <col min="10500" max="10519" width="6.6328125" style="59" customWidth="1"/>
    <col min="10520" max="10752" width="8.6328125" style="59"/>
    <col min="10753" max="10753" width="4.26953125" style="59" customWidth="1"/>
    <col min="10754" max="10754" width="4.36328125" style="59" customWidth="1"/>
    <col min="10755" max="10755" width="0.90625" style="59" customWidth="1"/>
    <col min="10756" max="10775" width="6.6328125" style="59" customWidth="1"/>
    <col min="10776" max="11008" width="8.6328125" style="59"/>
    <col min="11009" max="11009" width="4.26953125" style="59" customWidth="1"/>
    <col min="11010" max="11010" width="4.36328125" style="59" customWidth="1"/>
    <col min="11011" max="11011" width="0.90625" style="59" customWidth="1"/>
    <col min="11012" max="11031" width="6.6328125" style="59" customWidth="1"/>
    <col min="11032" max="11264" width="8.6328125" style="59"/>
    <col min="11265" max="11265" width="4.26953125" style="59" customWidth="1"/>
    <col min="11266" max="11266" width="4.36328125" style="59" customWidth="1"/>
    <col min="11267" max="11267" width="0.90625" style="59" customWidth="1"/>
    <col min="11268" max="11287" width="6.6328125" style="59" customWidth="1"/>
    <col min="11288" max="11520" width="8.6328125" style="59"/>
    <col min="11521" max="11521" width="4.26953125" style="59" customWidth="1"/>
    <col min="11522" max="11522" width="4.36328125" style="59" customWidth="1"/>
    <col min="11523" max="11523" width="0.90625" style="59" customWidth="1"/>
    <col min="11524" max="11543" width="6.6328125" style="59" customWidth="1"/>
    <col min="11544" max="11776" width="8.6328125" style="59"/>
    <col min="11777" max="11777" width="4.26953125" style="59" customWidth="1"/>
    <col min="11778" max="11778" width="4.36328125" style="59" customWidth="1"/>
    <col min="11779" max="11779" width="0.90625" style="59" customWidth="1"/>
    <col min="11780" max="11799" width="6.6328125" style="59" customWidth="1"/>
    <col min="11800" max="12032" width="8.6328125" style="59"/>
    <col min="12033" max="12033" width="4.26953125" style="59" customWidth="1"/>
    <col min="12034" max="12034" width="4.36328125" style="59" customWidth="1"/>
    <col min="12035" max="12035" width="0.90625" style="59" customWidth="1"/>
    <col min="12036" max="12055" width="6.6328125" style="59" customWidth="1"/>
    <col min="12056" max="12288" width="8.6328125" style="59"/>
    <col min="12289" max="12289" width="4.26953125" style="59" customWidth="1"/>
    <col min="12290" max="12290" width="4.36328125" style="59" customWidth="1"/>
    <col min="12291" max="12291" width="0.90625" style="59" customWidth="1"/>
    <col min="12292" max="12311" width="6.6328125" style="59" customWidth="1"/>
    <col min="12312" max="12544" width="8.6328125" style="59"/>
    <col min="12545" max="12545" width="4.26953125" style="59" customWidth="1"/>
    <col min="12546" max="12546" width="4.36328125" style="59" customWidth="1"/>
    <col min="12547" max="12547" width="0.90625" style="59" customWidth="1"/>
    <col min="12548" max="12567" width="6.6328125" style="59" customWidth="1"/>
    <col min="12568" max="12800" width="8.6328125" style="59"/>
    <col min="12801" max="12801" width="4.26953125" style="59" customWidth="1"/>
    <col min="12802" max="12802" width="4.36328125" style="59" customWidth="1"/>
    <col min="12803" max="12803" width="0.90625" style="59" customWidth="1"/>
    <col min="12804" max="12823" width="6.6328125" style="59" customWidth="1"/>
    <col min="12824" max="13056" width="8.6328125" style="59"/>
    <col min="13057" max="13057" width="4.26953125" style="59" customWidth="1"/>
    <col min="13058" max="13058" width="4.36328125" style="59" customWidth="1"/>
    <col min="13059" max="13059" width="0.90625" style="59" customWidth="1"/>
    <col min="13060" max="13079" width="6.6328125" style="59" customWidth="1"/>
    <col min="13080" max="13312" width="8.6328125" style="59"/>
    <col min="13313" max="13313" width="4.26953125" style="59" customWidth="1"/>
    <col min="13314" max="13314" width="4.36328125" style="59" customWidth="1"/>
    <col min="13315" max="13315" width="0.90625" style="59" customWidth="1"/>
    <col min="13316" max="13335" width="6.6328125" style="59" customWidth="1"/>
    <col min="13336" max="13568" width="8.6328125" style="59"/>
    <col min="13569" max="13569" width="4.26953125" style="59" customWidth="1"/>
    <col min="13570" max="13570" width="4.36328125" style="59" customWidth="1"/>
    <col min="13571" max="13571" width="0.90625" style="59" customWidth="1"/>
    <col min="13572" max="13591" width="6.6328125" style="59" customWidth="1"/>
    <col min="13592" max="13824" width="8.6328125" style="59"/>
    <col min="13825" max="13825" width="4.26953125" style="59" customWidth="1"/>
    <col min="13826" max="13826" width="4.36328125" style="59" customWidth="1"/>
    <col min="13827" max="13827" width="0.90625" style="59" customWidth="1"/>
    <col min="13828" max="13847" width="6.6328125" style="59" customWidth="1"/>
    <col min="13848" max="14080" width="8.6328125" style="59"/>
    <col min="14081" max="14081" width="4.26953125" style="59" customWidth="1"/>
    <col min="14082" max="14082" width="4.36328125" style="59" customWidth="1"/>
    <col min="14083" max="14083" width="0.90625" style="59" customWidth="1"/>
    <col min="14084" max="14103" width="6.6328125" style="59" customWidth="1"/>
    <col min="14104" max="14336" width="8.6328125" style="59"/>
    <col min="14337" max="14337" width="4.26953125" style="59" customWidth="1"/>
    <col min="14338" max="14338" width="4.36328125" style="59" customWidth="1"/>
    <col min="14339" max="14339" width="0.90625" style="59" customWidth="1"/>
    <col min="14340" max="14359" width="6.6328125" style="59" customWidth="1"/>
    <col min="14360" max="14592" width="8.6328125" style="59"/>
    <col min="14593" max="14593" width="4.26953125" style="59" customWidth="1"/>
    <col min="14594" max="14594" width="4.36328125" style="59" customWidth="1"/>
    <col min="14595" max="14595" width="0.90625" style="59" customWidth="1"/>
    <col min="14596" max="14615" width="6.6328125" style="59" customWidth="1"/>
    <col min="14616" max="14848" width="8.6328125" style="59"/>
    <col min="14849" max="14849" width="4.26953125" style="59" customWidth="1"/>
    <col min="14850" max="14850" width="4.36328125" style="59" customWidth="1"/>
    <col min="14851" max="14851" width="0.90625" style="59" customWidth="1"/>
    <col min="14852" max="14871" width="6.6328125" style="59" customWidth="1"/>
    <col min="14872" max="15104" width="8.6328125" style="59"/>
    <col min="15105" max="15105" width="4.26953125" style="59" customWidth="1"/>
    <col min="15106" max="15106" width="4.36328125" style="59" customWidth="1"/>
    <col min="15107" max="15107" width="0.90625" style="59" customWidth="1"/>
    <col min="15108" max="15127" width="6.6328125" style="59" customWidth="1"/>
    <col min="15128" max="15360" width="8.6328125" style="59"/>
    <col min="15361" max="15361" width="4.26953125" style="59" customWidth="1"/>
    <col min="15362" max="15362" width="4.36328125" style="59" customWidth="1"/>
    <col min="15363" max="15363" width="0.90625" style="59" customWidth="1"/>
    <col min="15364" max="15383" width="6.6328125" style="59" customWidth="1"/>
    <col min="15384" max="15616" width="8.6328125" style="59"/>
    <col min="15617" max="15617" width="4.26953125" style="59" customWidth="1"/>
    <col min="15618" max="15618" width="4.36328125" style="59" customWidth="1"/>
    <col min="15619" max="15619" width="0.90625" style="59" customWidth="1"/>
    <col min="15620" max="15639" width="6.6328125" style="59" customWidth="1"/>
    <col min="15640" max="15872" width="8.6328125" style="59"/>
    <col min="15873" max="15873" width="4.26953125" style="59" customWidth="1"/>
    <col min="15874" max="15874" width="4.36328125" style="59" customWidth="1"/>
    <col min="15875" max="15875" width="0.90625" style="59" customWidth="1"/>
    <col min="15876" max="15895" width="6.6328125" style="59" customWidth="1"/>
    <col min="15896" max="16128" width="8.6328125" style="59"/>
    <col min="16129" max="16129" width="4.26953125" style="59" customWidth="1"/>
    <col min="16130" max="16130" width="4.36328125" style="59" customWidth="1"/>
    <col min="16131" max="16131" width="0.90625" style="59" customWidth="1"/>
    <col min="16132" max="16151" width="6.6328125" style="59" customWidth="1"/>
    <col min="16152" max="16384" width="8.6328125" style="59"/>
  </cols>
  <sheetData>
    <row r="1" spans="1:23" ht="24" customHeight="1">
      <c r="A1" s="722" t="s">
        <v>169</v>
      </c>
      <c r="B1" s="722"/>
      <c r="C1" s="722"/>
      <c r="D1" s="722"/>
      <c r="E1" s="722"/>
      <c r="F1" s="722"/>
      <c r="G1" s="722"/>
      <c r="H1" s="722"/>
      <c r="I1" s="722"/>
      <c r="J1" s="722"/>
      <c r="K1" s="722"/>
      <c r="L1" s="722"/>
      <c r="M1" s="722"/>
      <c r="N1" s="722"/>
      <c r="O1" s="722"/>
      <c r="P1" s="722"/>
      <c r="Q1" s="722"/>
      <c r="R1" s="722"/>
      <c r="S1" s="722"/>
      <c r="T1" s="722"/>
      <c r="U1" s="722"/>
      <c r="V1" s="722"/>
      <c r="W1" s="722"/>
    </row>
    <row r="2" spans="1:23" ht="15" customHeight="1">
      <c r="A2" s="60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60"/>
      <c r="P2" s="60"/>
      <c r="Q2" s="60"/>
      <c r="R2" s="60"/>
      <c r="S2" s="60"/>
      <c r="T2" s="60"/>
      <c r="U2" s="60"/>
      <c r="V2" s="60"/>
      <c r="W2" s="60"/>
    </row>
    <row r="3" spans="1:23" ht="15" customHeight="1">
      <c r="A3" s="118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138"/>
      <c r="N3" s="118"/>
      <c r="O3" s="118"/>
      <c r="P3" s="118"/>
      <c r="Q3" s="118"/>
      <c r="R3" s="118"/>
      <c r="S3" s="118"/>
      <c r="T3" s="118"/>
      <c r="U3" s="118"/>
      <c r="V3" s="216" t="s">
        <v>170</v>
      </c>
      <c r="W3" s="216"/>
    </row>
    <row r="4" spans="1:23" ht="15" customHeight="1">
      <c r="A4" s="217" t="s">
        <v>70</v>
      </c>
      <c r="B4" s="217"/>
      <c r="C4" s="218"/>
      <c r="D4" s="219" t="s">
        <v>171</v>
      </c>
      <c r="E4" s="220"/>
      <c r="F4" s="220"/>
      <c r="G4" s="220"/>
      <c r="H4" s="220" t="s">
        <v>134</v>
      </c>
      <c r="I4" s="220"/>
      <c r="J4" s="220"/>
      <c r="K4" s="220" t="s">
        <v>72</v>
      </c>
      <c r="L4" s="220" t="s">
        <v>172</v>
      </c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1"/>
    </row>
    <row r="5" spans="1:23" ht="15" customHeight="1">
      <c r="A5" s="222"/>
      <c r="B5" s="222"/>
      <c r="C5" s="223"/>
      <c r="D5" s="224" t="s">
        <v>173</v>
      </c>
      <c r="E5" s="225" t="s">
        <v>174</v>
      </c>
      <c r="F5" s="225" t="s">
        <v>175</v>
      </c>
      <c r="G5" s="225" t="s">
        <v>176</v>
      </c>
      <c r="H5" s="225" t="s">
        <v>19</v>
      </c>
      <c r="I5" s="225" t="s">
        <v>20</v>
      </c>
      <c r="J5" s="225" t="s">
        <v>21</v>
      </c>
      <c r="K5" s="225"/>
      <c r="L5" s="225" t="s">
        <v>153</v>
      </c>
      <c r="M5" s="225"/>
      <c r="N5" s="225"/>
      <c r="O5" s="225" t="s">
        <v>177</v>
      </c>
      <c r="P5" s="225"/>
      <c r="Q5" s="225"/>
      <c r="R5" s="225" t="s">
        <v>178</v>
      </c>
      <c r="S5" s="225"/>
      <c r="T5" s="225"/>
      <c r="U5" s="225" t="s">
        <v>179</v>
      </c>
      <c r="V5" s="225"/>
      <c r="W5" s="226"/>
    </row>
    <row r="6" spans="1:23" ht="15" customHeight="1">
      <c r="A6" s="227"/>
      <c r="B6" s="227"/>
      <c r="C6" s="228"/>
      <c r="D6" s="224"/>
      <c r="E6" s="225"/>
      <c r="F6" s="225"/>
      <c r="G6" s="225"/>
      <c r="H6" s="225"/>
      <c r="I6" s="225"/>
      <c r="J6" s="225"/>
      <c r="K6" s="225"/>
      <c r="L6" s="229" t="s">
        <v>19</v>
      </c>
      <c r="M6" s="229" t="s">
        <v>20</v>
      </c>
      <c r="N6" s="229" t="s">
        <v>21</v>
      </c>
      <c r="O6" s="229" t="s">
        <v>19</v>
      </c>
      <c r="P6" s="229" t="s">
        <v>20</v>
      </c>
      <c r="Q6" s="229" t="s">
        <v>21</v>
      </c>
      <c r="R6" s="229" t="s">
        <v>19</v>
      </c>
      <c r="S6" s="229" t="s">
        <v>20</v>
      </c>
      <c r="T6" s="229" t="s">
        <v>21</v>
      </c>
      <c r="U6" s="229" t="s">
        <v>19</v>
      </c>
      <c r="V6" s="229" t="s">
        <v>20</v>
      </c>
      <c r="W6" s="230" t="s">
        <v>21</v>
      </c>
    </row>
    <row r="7" spans="1:23" ht="9" customHeight="1">
      <c r="A7" s="118"/>
      <c r="B7" s="118"/>
      <c r="C7" s="231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</row>
    <row r="8" spans="1:23" ht="15" customHeight="1">
      <c r="A8" s="133" t="s">
        <v>142</v>
      </c>
      <c r="B8" s="133" t="s">
        <v>110</v>
      </c>
      <c r="C8" s="232"/>
      <c r="D8" s="204">
        <v>56</v>
      </c>
      <c r="E8" s="117">
        <v>1</v>
      </c>
      <c r="F8" s="117">
        <v>7</v>
      </c>
      <c r="G8" s="117">
        <v>48</v>
      </c>
      <c r="H8" s="117">
        <v>600</v>
      </c>
      <c r="I8" s="117">
        <v>49</v>
      </c>
      <c r="J8" s="117">
        <v>551</v>
      </c>
      <c r="K8" s="117">
        <v>153</v>
      </c>
      <c r="L8" s="117">
        <v>9625</v>
      </c>
      <c r="M8" s="117">
        <v>4917</v>
      </c>
      <c r="N8" s="117">
        <v>4708</v>
      </c>
      <c r="O8" s="117">
        <v>2758</v>
      </c>
      <c r="P8" s="117">
        <v>1374</v>
      </c>
      <c r="Q8" s="117">
        <v>1384</v>
      </c>
      <c r="R8" s="117">
        <v>3366</v>
      </c>
      <c r="S8" s="117">
        <v>1744</v>
      </c>
      <c r="T8" s="117">
        <v>1622</v>
      </c>
      <c r="U8" s="117">
        <v>3501</v>
      </c>
      <c r="V8" s="117">
        <v>1799</v>
      </c>
      <c r="W8" s="117">
        <v>1702</v>
      </c>
    </row>
    <row r="9" spans="1:23" ht="15" customHeight="1">
      <c r="A9" s="133"/>
      <c r="B9" s="133" t="s">
        <v>111</v>
      </c>
      <c r="C9" s="232"/>
      <c r="D9" s="118">
        <v>56</v>
      </c>
      <c r="E9" s="118">
        <v>1</v>
      </c>
      <c r="F9" s="118">
        <v>7</v>
      </c>
      <c r="G9" s="118">
        <v>48</v>
      </c>
      <c r="H9" s="118">
        <v>593</v>
      </c>
      <c r="I9" s="118">
        <v>49</v>
      </c>
      <c r="J9" s="118">
        <v>544</v>
      </c>
      <c r="K9" s="118">
        <v>147</v>
      </c>
      <c r="L9" s="118">
        <v>9498</v>
      </c>
      <c r="M9" s="118">
        <v>4804</v>
      </c>
      <c r="N9" s="118">
        <v>4694</v>
      </c>
      <c r="O9" s="118">
        <v>2767</v>
      </c>
      <c r="P9" s="118">
        <v>1375</v>
      </c>
      <c r="Q9" s="118">
        <v>1392</v>
      </c>
      <c r="R9" s="118">
        <v>3267</v>
      </c>
      <c r="S9" s="118">
        <v>1636</v>
      </c>
      <c r="T9" s="118">
        <v>1631</v>
      </c>
      <c r="U9" s="118">
        <v>3464</v>
      </c>
      <c r="V9" s="118">
        <v>1793</v>
      </c>
      <c r="W9" s="118">
        <v>1671</v>
      </c>
    </row>
    <row r="10" spans="1:23" ht="15" customHeight="1">
      <c r="A10" s="133"/>
      <c r="B10" s="133" t="s">
        <v>112</v>
      </c>
      <c r="C10" s="232"/>
      <c r="D10" s="118">
        <v>58</v>
      </c>
      <c r="E10" s="118">
        <v>1</v>
      </c>
      <c r="F10" s="118">
        <v>8</v>
      </c>
      <c r="G10" s="118">
        <v>49</v>
      </c>
      <c r="H10" s="118">
        <v>611</v>
      </c>
      <c r="I10" s="118">
        <v>46</v>
      </c>
      <c r="J10" s="118">
        <v>565</v>
      </c>
      <c r="K10" s="118">
        <v>151</v>
      </c>
      <c r="L10" s="118">
        <v>9580</v>
      </c>
      <c r="M10" s="118">
        <v>4780</v>
      </c>
      <c r="N10" s="118">
        <v>4800</v>
      </c>
      <c r="O10" s="118">
        <v>2873</v>
      </c>
      <c r="P10" s="137">
        <v>1463</v>
      </c>
      <c r="Q10" s="137">
        <v>1410</v>
      </c>
      <c r="R10" s="137">
        <v>3254</v>
      </c>
      <c r="S10" s="137">
        <v>1592</v>
      </c>
      <c r="T10" s="137">
        <v>1662</v>
      </c>
      <c r="U10" s="137">
        <v>3453</v>
      </c>
      <c r="V10" s="137">
        <v>1725</v>
      </c>
      <c r="W10" s="137">
        <v>1728</v>
      </c>
    </row>
    <row r="11" spans="1:23" s="91" customFormat="1" ht="15" customHeight="1">
      <c r="A11" s="133"/>
      <c r="B11" s="133" t="s">
        <v>113</v>
      </c>
      <c r="C11" s="232"/>
      <c r="D11" s="118">
        <v>58</v>
      </c>
      <c r="E11" s="118">
        <v>1</v>
      </c>
      <c r="F11" s="118">
        <v>8</v>
      </c>
      <c r="G11" s="118">
        <v>49</v>
      </c>
      <c r="H11" s="118">
        <v>590</v>
      </c>
      <c r="I11" s="118">
        <v>42</v>
      </c>
      <c r="J11" s="118">
        <v>548</v>
      </c>
      <c r="K11" s="118">
        <v>150</v>
      </c>
      <c r="L11" s="118">
        <v>9569</v>
      </c>
      <c r="M11" s="118">
        <v>4787</v>
      </c>
      <c r="N11" s="118">
        <v>4782</v>
      </c>
      <c r="O11" s="118">
        <v>2977</v>
      </c>
      <c r="P11" s="118">
        <v>1493</v>
      </c>
      <c r="Q11" s="118">
        <v>1484</v>
      </c>
      <c r="R11" s="118">
        <v>3302</v>
      </c>
      <c r="S11" s="118">
        <v>1677</v>
      </c>
      <c r="T11" s="118">
        <v>1625</v>
      </c>
      <c r="U11" s="118">
        <v>3290</v>
      </c>
      <c r="V11" s="118">
        <v>1617</v>
      </c>
      <c r="W11" s="118">
        <v>1673</v>
      </c>
    </row>
    <row r="12" spans="1:23" s="128" customFormat="1" ht="15" customHeight="1">
      <c r="A12" s="233"/>
      <c r="B12" s="233" t="s">
        <v>114</v>
      </c>
      <c r="C12" s="234"/>
      <c r="D12" s="126">
        <v>58</v>
      </c>
      <c r="E12" s="126">
        <v>1</v>
      </c>
      <c r="F12" s="126">
        <v>8</v>
      </c>
      <c r="G12" s="126">
        <v>49</v>
      </c>
      <c r="H12" s="235">
        <v>593</v>
      </c>
      <c r="I12" s="235">
        <v>43</v>
      </c>
      <c r="J12" s="235">
        <v>550</v>
      </c>
      <c r="K12" s="235">
        <v>146</v>
      </c>
      <c r="L12" s="235">
        <v>9689</v>
      </c>
      <c r="M12" s="235">
        <v>4821</v>
      </c>
      <c r="N12" s="235">
        <v>4868</v>
      </c>
      <c r="O12" s="235">
        <v>2915</v>
      </c>
      <c r="P12" s="128">
        <v>1398</v>
      </c>
      <c r="Q12" s="126">
        <v>1517</v>
      </c>
      <c r="R12" s="235">
        <v>3362</v>
      </c>
      <c r="S12" s="126">
        <v>1686</v>
      </c>
      <c r="T12" s="126">
        <v>1676</v>
      </c>
      <c r="U12" s="235">
        <v>3412</v>
      </c>
      <c r="V12" s="126">
        <v>1737</v>
      </c>
      <c r="W12" s="126">
        <v>1675</v>
      </c>
    </row>
    <row r="13" spans="1:23" ht="10.5" customHeight="1">
      <c r="A13" s="133"/>
      <c r="B13" s="133"/>
      <c r="C13" s="232"/>
      <c r="D13" s="204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</row>
    <row r="14" spans="1:23" ht="15" customHeight="1">
      <c r="A14" s="236" t="s">
        <v>180</v>
      </c>
      <c r="B14" s="236"/>
      <c r="C14" s="232"/>
      <c r="D14" s="204">
        <v>1</v>
      </c>
      <c r="E14" s="117">
        <v>1</v>
      </c>
      <c r="F14" s="117" t="s">
        <v>86</v>
      </c>
      <c r="G14" s="117" t="s">
        <v>86</v>
      </c>
      <c r="H14" s="117">
        <v>7</v>
      </c>
      <c r="I14" s="117">
        <v>1</v>
      </c>
      <c r="J14" s="117">
        <v>6</v>
      </c>
      <c r="K14" s="117" t="s">
        <v>86</v>
      </c>
      <c r="L14" s="117">
        <f>L12-L15-L16</f>
        <v>117</v>
      </c>
      <c r="M14" s="117">
        <f t="shared" ref="M14:W14" si="0">M12-M15-M16</f>
        <v>56</v>
      </c>
      <c r="N14" s="117">
        <f t="shared" si="0"/>
        <v>61</v>
      </c>
      <c r="O14" s="117">
        <f t="shared" si="0"/>
        <v>29</v>
      </c>
      <c r="P14" s="117">
        <f t="shared" si="0"/>
        <v>15</v>
      </c>
      <c r="Q14" s="117">
        <f t="shared" si="0"/>
        <v>14</v>
      </c>
      <c r="R14" s="117">
        <f t="shared" si="0"/>
        <v>41</v>
      </c>
      <c r="S14" s="117">
        <f t="shared" si="0"/>
        <v>22</v>
      </c>
      <c r="T14" s="117">
        <f t="shared" si="0"/>
        <v>19</v>
      </c>
      <c r="U14" s="117">
        <f t="shared" si="0"/>
        <v>47</v>
      </c>
      <c r="V14" s="117">
        <f t="shared" si="0"/>
        <v>19</v>
      </c>
      <c r="W14" s="117">
        <f t="shared" si="0"/>
        <v>28</v>
      </c>
    </row>
    <row r="15" spans="1:23" ht="15" customHeight="1">
      <c r="A15" s="236" t="s">
        <v>118</v>
      </c>
      <c r="B15" s="236"/>
      <c r="C15" s="232"/>
      <c r="D15" s="204">
        <v>8</v>
      </c>
      <c r="E15" s="117" t="s">
        <v>86</v>
      </c>
      <c r="F15" s="117">
        <v>8</v>
      </c>
      <c r="G15" s="117" t="s">
        <v>86</v>
      </c>
      <c r="H15" s="117">
        <v>55</v>
      </c>
      <c r="I15" s="117">
        <v>3</v>
      </c>
      <c r="J15" s="117">
        <v>52</v>
      </c>
      <c r="K15" s="117">
        <v>14</v>
      </c>
      <c r="L15" s="117">
        <v>672</v>
      </c>
      <c r="M15" s="117">
        <v>344</v>
      </c>
      <c r="N15" s="117">
        <v>328</v>
      </c>
      <c r="O15" s="117">
        <v>182</v>
      </c>
      <c r="P15" s="117">
        <v>81</v>
      </c>
      <c r="Q15" s="117">
        <v>101</v>
      </c>
      <c r="R15" s="117">
        <v>225</v>
      </c>
      <c r="S15" s="117">
        <v>116</v>
      </c>
      <c r="T15" s="117">
        <v>109</v>
      </c>
      <c r="U15" s="117">
        <v>265</v>
      </c>
      <c r="V15" s="117">
        <v>147</v>
      </c>
      <c r="W15" s="117">
        <v>118</v>
      </c>
    </row>
    <row r="16" spans="1:23" ht="15" customHeight="1">
      <c r="A16" s="236" t="s">
        <v>119</v>
      </c>
      <c r="B16" s="236"/>
      <c r="C16" s="232"/>
      <c r="D16" s="204">
        <v>49</v>
      </c>
      <c r="E16" s="117" t="s">
        <v>86</v>
      </c>
      <c r="F16" s="117" t="s">
        <v>86</v>
      </c>
      <c r="G16" s="117">
        <v>49</v>
      </c>
      <c r="H16" s="117">
        <v>531</v>
      </c>
      <c r="I16" s="117">
        <v>39</v>
      </c>
      <c r="J16" s="117">
        <v>492</v>
      </c>
      <c r="K16" s="117">
        <v>132</v>
      </c>
      <c r="L16" s="117">
        <v>8900</v>
      </c>
      <c r="M16" s="117">
        <v>4421</v>
      </c>
      <c r="N16" s="117">
        <v>4479</v>
      </c>
      <c r="O16" s="117">
        <v>2704</v>
      </c>
      <c r="P16" s="117">
        <v>1302</v>
      </c>
      <c r="Q16" s="117">
        <v>1402</v>
      </c>
      <c r="R16" s="117">
        <v>3096</v>
      </c>
      <c r="S16" s="117">
        <v>1548</v>
      </c>
      <c r="T16" s="117">
        <v>1548</v>
      </c>
      <c r="U16" s="117">
        <v>3100</v>
      </c>
      <c r="V16" s="117">
        <v>1571</v>
      </c>
      <c r="W16" s="117">
        <v>1529</v>
      </c>
    </row>
    <row r="17" spans="1:23" ht="9" customHeight="1">
      <c r="A17" s="211"/>
      <c r="B17" s="210"/>
      <c r="C17" s="237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1"/>
      <c r="P17" s="211"/>
      <c r="Q17" s="211"/>
      <c r="R17" s="211"/>
      <c r="S17" s="211"/>
      <c r="T17" s="211"/>
      <c r="U17" s="211"/>
      <c r="V17" s="211"/>
      <c r="W17" s="211"/>
    </row>
    <row r="18" spans="1:23" ht="15" customHeight="1">
      <c r="A18" s="118" t="s">
        <v>181</v>
      </c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37"/>
      <c r="Q18" s="137"/>
      <c r="R18" s="118"/>
      <c r="S18" s="137"/>
      <c r="T18" s="137"/>
      <c r="U18" s="118"/>
      <c r="V18" s="118"/>
      <c r="W18" s="118"/>
    </row>
    <row r="19" spans="1:23" ht="15" customHeight="1">
      <c r="A19" s="60"/>
      <c r="B19" s="60"/>
      <c r="C19" s="60"/>
      <c r="D19" s="93"/>
      <c r="E19" s="60"/>
      <c r="F19" s="60"/>
      <c r="G19" s="60"/>
      <c r="H19" s="93"/>
      <c r="I19" s="60"/>
      <c r="J19" s="60"/>
      <c r="K19" s="60"/>
      <c r="L19" s="93"/>
      <c r="M19" s="60"/>
      <c r="N19" s="60"/>
      <c r="O19" s="93"/>
      <c r="P19" s="238"/>
      <c r="Q19" s="238"/>
      <c r="R19" s="93"/>
      <c r="S19" s="238"/>
      <c r="T19" s="238"/>
      <c r="U19" s="93"/>
      <c r="V19" s="238"/>
      <c r="W19" s="238"/>
    </row>
    <row r="20" spans="1:23" ht="15" customHeight="1">
      <c r="A20" s="60"/>
      <c r="B20" s="60"/>
      <c r="C20" s="60"/>
      <c r="D20" s="93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</row>
    <row r="21" spans="1:23" ht="15" customHeight="1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144"/>
      <c r="L21" s="144"/>
      <c r="M21" s="144"/>
      <c r="N21" s="60"/>
      <c r="O21" s="60"/>
      <c r="P21" s="60"/>
      <c r="Q21" s="60"/>
      <c r="R21" s="60"/>
      <c r="S21" s="60"/>
      <c r="T21" s="60"/>
      <c r="U21" s="60"/>
      <c r="V21" s="60"/>
      <c r="W21" s="60"/>
    </row>
    <row r="22" spans="1:23" ht="15" customHeight="1">
      <c r="H22" s="239"/>
      <c r="I22" s="144"/>
      <c r="J22" s="144"/>
      <c r="K22" s="144"/>
    </row>
  </sheetData>
  <mergeCells count="21">
    <mergeCell ref="R5:T5"/>
    <mergeCell ref="U5:W5"/>
    <mergeCell ref="A14:B14"/>
    <mergeCell ref="A15:B15"/>
    <mergeCell ref="A16:B16"/>
    <mergeCell ref="G5:G6"/>
    <mergeCell ref="H5:H6"/>
    <mergeCell ref="I5:I6"/>
    <mergeCell ref="J5:J6"/>
    <mergeCell ref="L5:N5"/>
    <mergeCell ref="O5:Q5"/>
    <mergeCell ref="A1:W1"/>
    <mergeCell ref="V3:W3"/>
    <mergeCell ref="A4:B6"/>
    <mergeCell ref="D4:G4"/>
    <mergeCell ref="H4:J4"/>
    <mergeCell ref="K4:K6"/>
    <mergeCell ref="L4:W4"/>
    <mergeCell ref="D5:D6"/>
    <mergeCell ref="E5:E6"/>
    <mergeCell ref="F5:F6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41F57-12B3-40F8-96BF-69A264350991}">
  <dimension ref="A1:I18"/>
  <sheetViews>
    <sheetView zoomScale="115" zoomScaleNormal="115" workbookViewId="0">
      <selection sqref="A1:E1"/>
    </sheetView>
  </sheetViews>
  <sheetFormatPr defaultColWidth="8.6328125" defaultRowHeight="15" customHeight="1"/>
  <cols>
    <col min="1" max="1" width="10.6328125" style="59" customWidth="1"/>
    <col min="2" max="5" width="14.08984375" style="59" customWidth="1"/>
    <col min="6" max="8" width="8.7265625" style="59" customWidth="1"/>
    <col min="9" max="256" width="8.6328125" style="59"/>
    <col min="257" max="257" width="10.6328125" style="59" customWidth="1"/>
    <col min="258" max="261" width="14.08984375" style="59" customWidth="1"/>
    <col min="262" max="264" width="8.7265625" style="59" customWidth="1"/>
    <col min="265" max="512" width="8.6328125" style="59"/>
    <col min="513" max="513" width="10.6328125" style="59" customWidth="1"/>
    <col min="514" max="517" width="14.08984375" style="59" customWidth="1"/>
    <col min="518" max="520" width="8.7265625" style="59" customWidth="1"/>
    <col min="521" max="768" width="8.6328125" style="59"/>
    <col min="769" max="769" width="10.6328125" style="59" customWidth="1"/>
    <col min="770" max="773" width="14.08984375" style="59" customWidth="1"/>
    <col min="774" max="776" width="8.7265625" style="59" customWidth="1"/>
    <col min="777" max="1024" width="8.6328125" style="59"/>
    <col min="1025" max="1025" width="10.6328125" style="59" customWidth="1"/>
    <col min="1026" max="1029" width="14.08984375" style="59" customWidth="1"/>
    <col min="1030" max="1032" width="8.7265625" style="59" customWidth="1"/>
    <col min="1033" max="1280" width="8.6328125" style="59"/>
    <col min="1281" max="1281" width="10.6328125" style="59" customWidth="1"/>
    <col min="1282" max="1285" width="14.08984375" style="59" customWidth="1"/>
    <col min="1286" max="1288" width="8.7265625" style="59" customWidth="1"/>
    <col min="1289" max="1536" width="8.6328125" style="59"/>
    <col min="1537" max="1537" width="10.6328125" style="59" customWidth="1"/>
    <col min="1538" max="1541" width="14.08984375" style="59" customWidth="1"/>
    <col min="1542" max="1544" width="8.7265625" style="59" customWidth="1"/>
    <col min="1545" max="1792" width="8.6328125" style="59"/>
    <col min="1793" max="1793" width="10.6328125" style="59" customWidth="1"/>
    <col min="1794" max="1797" width="14.08984375" style="59" customWidth="1"/>
    <col min="1798" max="1800" width="8.7265625" style="59" customWidth="1"/>
    <col min="1801" max="2048" width="8.6328125" style="59"/>
    <col min="2049" max="2049" width="10.6328125" style="59" customWidth="1"/>
    <col min="2050" max="2053" width="14.08984375" style="59" customWidth="1"/>
    <col min="2054" max="2056" width="8.7265625" style="59" customWidth="1"/>
    <col min="2057" max="2304" width="8.6328125" style="59"/>
    <col min="2305" max="2305" width="10.6328125" style="59" customWidth="1"/>
    <col min="2306" max="2309" width="14.08984375" style="59" customWidth="1"/>
    <col min="2310" max="2312" width="8.7265625" style="59" customWidth="1"/>
    <col min="2313" max="2560" width="8.6328125" style="59"/>
    <col min="2561" max="2561" width="10.6328125" style="59" customWidth="1"/>
    <col min="2562" max="2565" width="14.08984375" style="59" customWidth="1"/>
    <col min="2566" max="2568" width="8.7265625" style="59" customWidth="1"/>
    <col min="2569" max="2816" width="8.6328125" style="59"/>
    <col min="2817" max="2817" width="10.6328125" style="59" customWidth="1"/>
    <col min="2818" max="2821" width="14.08984375" style="59" customWidth="1"/>
    <col min="2822" max="2824" width="8.7265625" style="59" customWidth="1"/>
    <col min="2825" max="3072" width="8.6328125" style="59"/>
    <col min="3073" max="3073" width="10.6328125" style="59" customWidth="1"/>
    <col min="3074" max="3077" width="14.08984375" style="59" customWidth="1"/>
    <col min="3078" max="3080" width="8.7265625" style="59" customWidth="1"/>
    <col min="3081" max="3328" width="8.6328125" style="59"/>
    <col min="3329" max="3329" width="10.6328125" style="59" customWidth="1"/>
    <col min="3330" max="3333" width="14.08984375" style="59" customWidth="1"/>
    <col min="3334" max="3336" width="8.7265625" style="59" customWidth="1"/>
    <col min="3337" max="3584" width="8.6328125" style="59"/>
    <col min="3585" max="3585" width="10.6328125" style="59" customWidth="1"/>
    <col min="3586" max="3589" width="14.08984375" style="59" customWidth="1"/>
    <col min="3590" max="3592" width="8.7265625" style="59" customWidth="1"/>
    <col min="3593" max="3840" width="8.6328125" style="59"/>
    <col min="3841" max="3841" width="10.6328125" style="59" customWidth="1"/>
    <col min="3842" max="3845" width="14.08984375" style="59" customWidth="1"/>
    <col min="3846" max="3848" width="8.7265625" style="59" customWidth="1"/>
    <col min="3849" max="4096" width="8.6328125" style="59"/>
    <col min="4097" max="4097" width="10.6328125" style="59" customWidth="1"/>
    <col min="4098" max="4101" width="14.08984375" style="59" customWidth="1"/>
    <col min="4102" max="4104" width="8.7265625" style="59" customWidth="1"/>
    <col min="4105" max="4352" width="8.6328125" style="59"/>
    <col min="4353" max="4353" width="10.6328125" style="59" customWidth="1"/>
    <col min="4354" max="4357" width="14.08984375" style="59" customWidth="1"/>
    <col min="4358" max="4360" width="8.7265625" style="59" customWidth="1"/>
    <col min="4361" max="4608" width="8.6328125" style="59"/>
    <col min="4609" max="4609" width="10.6328125" style="59" customWidth="1"/>
    <col min="4610" max="4613" width="14.08984375" style="59" customWidth="1"/>
    <col min="4614" max="4616" width="8.7265625" style="59" customWidth="1"/>
    <col min="4617" max="4864" width="8.6328125" style="59"/>
    <col min="4865" max="4865" width="10.6328125" style="59" customWidth="1"/>
    <col min="4866" max="4869" width="14.08984375" style="59" customWidth="1"/>
    <col min="4870" max="4872" width="8.7265625" style="59" customWidth="1"/>
    <col min="4873" max="5120" width="8.6328125" style="59"/>
    <col min="5121" max="5121" width="10.6328125" style="59" customWidth="1"/>
    <col min="5122" max="5125" width="14.08984375" style="59" customWidth="1"/>
    <col min="5126" max="5128" width="8.7265625" style="59" customWidth="1"/>
    <col min="5129" max="5376" width="8.6328125" style="59"/>
    <col min="5377" max="5377" width="10.6328125" style="59" customWidth="1"/>
    <col min="5378" max="5381" width="14.08984375" style="59" customWidth="1"/>
    <col min="5382" max="5384" width="8.7265625" style="59" customWidth="1"/>
    <col min="5385" max="5632" width="8.6328125" style="59"/>
    <col min="5633" max="5633" width="10.6328125" style="59" customWidth="1"/>
    <col min="5634" max="5637" width="14.08984375" style="59" customWidth="1"/>
    <col min="5638" max="5640" width="8.7265625" style="59" customWidth="1"/>
    <col min="5641" max="5888" width="8.6328125" style="59"/>
    <col min="5889" max="5889" width="10.6328125" style="59" customWidth="1"/>
    <col min="5890" max="5893" width="14.08984375" style="59" customWidth="1"/>
    <col min="5894" max="5896" width="8.7265625" style="59" customWidth="1"/>
    <col min="5897" max="6144" width="8.6328125" style="59"/>
    <col min="6145" max="6145" width="10.6328125" style="59" customWidth="1"/>
    <col min="6146" max="6149" width="14.08984375" style="59" customWidth="1"/>
    <col min="6150" max="6152" width="8.7265625" style="59" customWidth="1"/>
    <col min="6153" max="6400" width="8.6328125" style="59"/>
    <col min="6401" max="6401" width="10.6328125" style="59" customWidth="1"/>
    <col min="6402" max="6405" width="14.08984375" style="59" customWidth="1"/>
    <col min="6406" max="6408" width="8.7265625" style="59" customWidth="1"/>
    <col min="6409" max="6656" width="8.6328125" style="59"/>
    <col min="6657" max="6657" width="10.6328125" style="59" customWidth="1"/>
    <col min="6658" max="6661" width="14.08984375" style="59" customWidth="1"/>
    <col min="6662" max="6664" width="8.7265625" style="59" customWidth="1"/>
    <col min="6665" max="6912" width="8.6328125" style="59"/>
    <col min="6913" max="6913" width="10.6328125" style="59" customWidth="1"/>
    <col min="6914" max="6917" width="14.08984375" style="59" customWidth="1"/>
    <col min="6918" max="6920" width="8.7265625" style="59" customWidth="1"/>
    <col min="6921" max="7168" width="8.6328125" style="59"/>
    <col min="7169" max="7169" width="10.6328125" style="59" customWidth="1"/>
    <col min="7170" max="7173" width="14.08984375" style="59" customWidth="1"/>
    <col min="7174" max="7176" width="8.7265625" style="59" customWidth="1"/>
    <col min="7177" max="7424" width="8.6328125" style="59"/>
    <col min="7425" max="7425" width="10.6328125" style="59" customWidth="1"/>
    <col min="7426" max="7429" width="14.08984375" style="59" customWidth="1"/>
    <col min="7430" max="7432" width="8.7265625" style="59" customWidth="1"/>
    <col min="7433" max="7680" width="8.6328125" style="59"/>
    <col min="7681" max="7681" width="10.6328125" style="59" customWidth="1"/>
    <col min="7682" max="7685" width="14.08984375" style="59" customWidth="1"/>
    <col min="7686" max="7688" width="8.7265625" style="59" customWidth="1"/>
    <col min="7689" max="7936" width="8.6328125" style="59"/>
    <col min="7937" max="7937" width="10.6328125" style="59" customWidth="1"/>
    <col min="7938" max="7941" width="14.08984375" style="59" customWidth="1"/>
    <col min="7942" max="7944" width="8.7265625" style="59" customWidth="1"/>
    <col min="7945" max="8192" width="8.6328125" style="59"/>
    <col min="8193" max="8193" width="10.6328125" style="59" customWidth="1"/>
    <col min="8194" max="8197" width="14.08984375" style="59" customWidth="1"/>
    <col min="8198" max="8200" width="8.7265625" style="59" customWidth="1"/>
    <col min="8201" max="8448" width="8.6328125" style="59"/>
    <col min="8449" max="8449" width="10.6328125" style="59" customWidth="1"/>
    <col min="8450" max="8453" width="14.08984375" style="59" customWidth="1"/>
    <col min="8454" max="8456" width="8.7265625" style="59" customWidth="1"/>
    <col min="8457" max="8704" width="8.6328125" style="59"/>
    <col min="8705" max="8705" width="10.6328125" style="59" customWidth="1"/>
    <col min="8706" max="8709" width="14.08984375" style="59" customWidth="1"/>
    <col min="8710" max="8712" width="8.7265625" style="59" customWidth="1"/>
    <col min="8713" max="8960" width="8.6328125" style="59"/>
    <col min="8961" max="8961" width="10.6328125" style="59" customWidth="1"/>
    <col min="8962" max="8965" width="14.08984375" style="59" customWidth="1"/>
    <col min="8966" max="8968" width="8.7265625" style="59" customWidth="1"/>
    <col min="8969" max="9216" width="8.6328125" style="59"/>
    <col min="9217" max="9217" width="10.6328125" style="59" customWidth="1"/>
    <col min="9218" max="9221" width="14.08984375" style="59" customWidth="1"/>
    <col min="9222" max="9224" width="8.7265625" style="59" customWidth="1"/>
    <col min="9225" max="9472" width="8.6328125" style="59"/>
    <col min="9473" max="9473" width="10.6328125" style="59" customWidth="1"/>
    <col min="9474" max="9477" width="14.08984375" style="59" customWidth="1"/>
    <col min="9478" max="9480" width="8.7265625" style="59" customWidth="1"/>
    <col min="9481" max="9728" width="8.6328125" style="59"/>
    <col min="9729" max="9729" width="10.6328125" style="59" customWidth="1"/>
    <col min="9730" max="9733" width="14.08984375" style="59" customWidth="1"/>
    <col min="9734" max="9736" width="8.7265625" style="59" customWidth="1"/>
    <col min="9737" max="9984" width="8.6328125" style="59"/>
    <col min="9985" max="9985" width="10.6328125" style="59" customWidth="1"/>
    <col min="9986" max="9989" width="14.08984375" style="59" customWidth="1"/>
    <col min="9990" max="9992" width="8.7265625" style="59" customWidth="1"/>
    <col min="9993" max="10240" width="8.6328125" style="59"/>
    <col min="10241" max="10241" width="10.6328125" style="59" customWidth="1"/>
    <col min="10242" max="10245" width="14.08984375" style="59" customWidth="1"/>
    <col min="10246" max="10248" width="8.7265625" style="59" customWidth="1"/>
    <col min="10249" max="10496" width="8.6328125" style="59"/>
    <col min="10497" max="10497" width="10.6328125" style="59" customWidth="1"/>
    <col min="10498" max="10501" width="14.08984375" style="59" customWidth="1"/>
    <col min="10502" max="10504" width="8.7265625" style="59" customWidth="1"/>
    <col min="10505" max="10752" width="8.6328125" style="59"/>
    <col min="10753" max="10753" width="10.6328125" style="59" customWidth="1"/>
    <col min="10754" max="10757" width="14.08984375" style="59" customWidth="1"/>
    <col min="10758" max="10760" width="8.7265625" style="59" customWidth="1"/>
    <col min="10761" max="11008" width="8.6328125" style="59"/>
    <col min="11009" max="11009" width="10.6328125" style="59" customWidth="1"/>
    <col min="11010" max="11013" width="14.08984375" style="59" customWidth="1"/>
    <col min="11014" max="11016" width="8.7265625" style="59" customWidth="1"/>
    <col min="11017" max="11264" width="8.6328125" style="59"/>
    <col min="11265" max="11265" width="10.6328125" style="59" customWidth="1"/>
    <col min="11266" max="11269" width="14.08984375" style="59" customWidth="1"/>
    <col min="11270" max="11272" width="8.7265625" style="59" customWidth="1"/>
    <col min="11273" max="11520" width="8.6328125" style="59"/>
    <col min="11521" max="11521" width="10.6328125" style="59" customWidth="1"/>
    <col min="11522" max="11525" width="14.08984375" style="59" customWidth="1"/>
    <col min="11526" max="11528" width="8.7265625" style="59" customWidth="1"/>
    <col min="11529" max="11776" width="8.6328125" style="59"/>
    <col min="11777" max="11777" width="10.6328125" style="59" customWidth="1"/>
    <col min="11778" max="11781" width="14.08984375" style="59" customWidth="1"/>
    <col min="11782" max="11784" width="8.7265625" style="59" customWidth="1"/>
    <col min="11785" max="12032" width="8.6328125" style="59"/>
    <col min="12033" max="12033" width="10.6328125" style="59" customWidth="1"/>
    <col min="12034" max="12037" width="14.08984375" style="59" customWidth="1"/>
    <col min="12038" max="12040" width="8.7265625" style="59" customWidth="1"/>
    <col min="12041" max="12288" width="8.6328125" style="59"/>
    <col min="12289" max="12289" width="10.6328125" style="59" customWidth="1"/>
    <col min="12290" max="12293" width="14.08984375" style="59" customWidth="1"/>
    <col min="12294" max="12296" width="8.7265625" style="59" customWidth="1"/>
    <col min="12297" max="12544" width="8.6328125" style="59"/>
    <col min="12545" max="12545" width="10.6328125" style="59" customWidth="1"/>
    <col min="12546" max="12549" width="14.08984375" style="59" customWidth="1"/>
    <col min="12550" max="12552" width="8.7265625" style="59" customWidth="1"/>
    <col min="12553" max="12800" width="8.6328125" style="59"/>
    <col min="12801" max="12801" width="10.6328125" style="59" customWidth="1"/>
    <col min="12802" max="12805" width="14.08984375" style="59" customWidth="1"/>
    <col min="12806" max="12808" width="8.7265625" style="59" customWidth="1"/>
    <col min="12809" max="13056" width="8.6328125" style="59"/>
    <col min="13057" max="13057" width="10.6328125" style="59" customWidth="1"/>
    <col min="13058" max="13061" width="14.08984375" style="59" customWidth="1"/>
    <col min="13062" max="13064" width="8.7265625" style="59" customWidth="1"/>
    <col min="13065" max="13312" width="8.6328125" style="59"/>
    <col min="13313" max="13313" width="10.6328125" style="59" customWidth="1"/>
    <col min="13314" max="13317" width="14.08984375" style="59" customWidth="1"/>
    <col min="13318" max="13320" width="8.7265625" style="59" customWidth="1"/>
    <col min="13321" max="13568" width="8.6328125" style="59"/>
    <col min="13569" max="13569" width="10.6328125" style="59" customWidth="1"/>
    <col min="13570" max="13573" width="14.08984375" style="59" customWidth="1"/>
    <col min="13574" max="13576" width="8.7265625" style="59" customWidth="1"/>
    <col min="13577" max="13824" width="8.6328125" style="59"/>
    <col min="13825" max="13825" width="10.6328125" style="59" customWidth="1"/>
    <col min="13826" max="13829" width="14.08984375" style="59" customWidth="1"/>
    <col min="13830" max="13832" width="8.7265625" style="59" customWidth="1"/>
    <col min="13833" max="14080" width="8.6328125" style="59"/>
    <col min="14081" max="14081" width="10.6328125" style="59" customWidth="1"/>
    <col min="14082" max="14085" width="14.08984375" style="59" customWidth="1"/>
    <col min="14086" max="14088" width="8.7265625" style="59" customWidth="1"/>
    <col min="14089" max="14336" width="8.6328125" style="59"/>
    <col min="14337" max="14337" width="10.6328125" style="59" customWidth="1"/>
    <col min="14338" max="14341" width="14.08984375" style="59" customWidth="1"/>
    <col min="14342" max="14344" width="8.7265625" style="59" customWidth="1"/>
    <col min="14345" max="14592" width="8.6328125" style="59"/>
    <col min="14593" max="14593" width="10.6328125" style="59" customWidth="1"/>
    <col min="14594" max="14597" width="14.08984375" style="59" customWidth="1"/>
    <col min="14598" max="14600" width="8.7265625" style="59" customWidth="1"/>
    <col min="14601" max="14848" width="8.6328125" style="59"/>
    <col min="14849" max="14849" width="10.6328125" style="59" customWidth="1"/>
    <col min="14850" max="14853" width="14.08984375" style="59" customWidth="1"/>
    <col min="14854" max="14856" width="8.7265625" style="59" customWidth="1"/>
    <col min="14857" max="15104" width="8.6328125" style="59"/>
    <col min="15105" max="15105" width="10.6328125" style="59" customWidth="1"/>
    <col min="15106" max="15109" width="14.08984375" style="59" customWidth="1"/>
    <col min="15110" max="15112" width="8.7265625" style="59" customWidth="1"/>
    <col min="15113" max="15360" width="8.6328125" style="59"/>
    <col min="15361" max="15361" width="10.6328125" style="59" customWidth="1"/>
    <col min="15362" max="15365" width="14.08984375" style="59" customWidth="1"/>
    <col min="15366" max="15368" width="8.7265625" style="59" customWidth="1"/>
    <col min="15369" max="15616" width="8.6328125" style="59"/>
    <col min="15617" max="15617" width="10.6328125" style="59" customWidth="1"/>
    <col min="15618" max="15621" width="14.08984375" style="59" customWidth="1"/>
    <col min="15622" max="15624" width="8.7265625" style="59" customWidth="1"/>
    <col min="15625" max="15872" width="8.6328125" style="59"/>
    <col min="15873" max="15873" width="10.6328125" style="59" customWidth="1"/>
    <col min="15874" max="15877" width="14.08984375" style="59" customWidth="1"/>
    <col min="15878" max="15880" width="8.7265625" style="59" customWidth="1"/>
    <col min="15881" max="16128" width="8.6328125" style="59"/>
    <col min="16129" max="16129" width="10.6328125" style="59" customWidth="1"/>
    <col min="16130" max="16133" width="14.08984375" style="59" customWidth="1"/>
    <col min="16134" max="16136" width="8.7265625" style="59" customWidth="1"/>
    <col min="16137" max="16384" width="8.6328125" style="59"/>
  </cols>
  <sheetData>
    <row r="1" spans="1:9" ht="24" customHeight="1">
      <c r="A1" s="722" t="s">
        <v>182</v>
      </c>
      <c r="B1" s="722"/>
      <c r="C1" s="722"/>
      <c r="D1" s="722"/>
      <c r="E1" s="722"/>
      <c r="F1" s="240"/>
      <c r="G1" s="240"/>
      <c r="H1" s="240"/>
    </row>
    <row r="2" spans="1:9" ht="15" customHeight="1">
      <c r="A2" s="60"/>
      <c r="B2" s="60"/>
      <c r="C2" s="60"/>
      <c r="D2" s="60"/>
      <c r="E2" s="60"/>
    </row>
    <row r="3" spans="1:9" ht="15" customHeight="1">
      <c r="A3" s="241"/>
      <c r="B3" s="241"/>
      <c r="C3" s="241"/>
      <c r="D3" s="241"/>
      <c r="E3" s="242" t="s">
        <v>183</v>
      </c>
    </row>
    <row r="4" spans="1:9" ht="15" customHeight="1">
      <c r="A4" s="243" t="s">
        <v>184</v>
      </c>
      <c r="B4" s="107" t="s">
        <v>185</v>
      </c>
      <c r="C4" s="107" t="s">
        <v>135</v>
      </c>
      <c r="D4" s="107" t="s">
        <v>71</v>
      </c>
      <c r="E4" s="244" t="s">
        <v>186</v>
      </c>
      <c r="F4" s="245"/>
      <c r="G4" s="245"/>
      <c r="H4" s="245"/>
      <c r="I4" s="245"/>
    </row>
    <row r="5" spans="1:9" ht="15" customHeight="1">
      <c r="A5" s="246"/>
      <c r="B5" s="113"/>
      <c r="C5" s="113"/>
      <c r="D5" s="113"/>
      <c r="E5" s="72"/>
      <c r="F5" s="247"/>
      <c r="G5" s="247"/>
      <c r="H5" s="247"/>
      <c r="I5" s="247"/>
    </row>
    <row r="6" spans="1:9" ht="9" customHeight="1">
      <c r="A6" s="78"/>
      <c r="B6" s="60"/>
      <c r="C6" s="60"/>
      <c r="D6" s="60"/>
      <c r="E6" s="60"/>
    </row>
    <row r="7" spans="1:9" ht="15" customHeight="1">
      <c r="A7" s="248" t="s">
        <v>187</v>
      </c>
      <c r="B7" s="249">
        <v>4</v>
      </c>
      <c r="C7" s="250">
        <v>113</v>
      </c>
      <c r="D7" s="250">
        <v>266</v>
      </c>
      <c r="E7" s="250">
        <v>384</v>
      </c>
      <c r="F7" s="251"/>
      <c r="G7" s="251"/>
      <c r="H7" s="251"/>
      <c r="I7" s="251"/>
    </row>
    <row r="8" spans="1:9" ht="15" customHeight="1">
      <c r="A8" s="248" t="s">
        <v>188</v>
      </c>
      <c r="B8" s="249">
        <v>4</v>
      </c>
      <c r="C8" s="249">
        <v>116</v>
      </c>
      <c r="D8" s="249">
        <v>278</v>
      </c>
      <c r="E8" s="249">
        <v>390</v>
      </c>
      <c r="F8" s="251"/>
      <c r="G8" s="251"/>
      <c r="H8" s="251"/>
      <c r="I8" s="251"/>
    </row>
    <row r="9" spans="1:9" ht="15" customHeight="1">
      <c r="A9" s="252" t="s">
        <v>189</v>
      </c>
      <c r="B9" s="253">
        <v>4</v>
      </c>
      <c r="C9" s="253">
        <v>117</v>
      </c>
      <c r="D9" s="253">
        <v>286</v>
      </c>
      <c r="E9" s="253">
        <v>422</v>
      </c>
      <c r="F9" s="254"/>
      <c r="G9" s="254"/>
      <c r="H9" s="254"/>
      <c r="I9" s="254"/>
    </row>
    <row r="10" spans="1:9" ht="9" customHeight="1">
      <c r="A10" s="139"/>
      <c r="B10" s="140"/>
      <c r="C10" s="140"/>
      <c r="D10" s="140"/>
      <c r="E10" s="99"/>
    </row>
    <row r="11" spans="1:9" ht="15" customHeight="1">
      <c r="A11" s="255" t="s">
        <v>190</v>
      </c>
      <c r="B11" s="255"/>
      <c r="C11" s="255"/>
      <c r="D11" s="255"/>
      <c r="E11" s="60"/>
    </row>
    <row r="12" spans="1:9" ht="15" customHeight="1">
      <c r="A12" s="255" t="s">
        <v>191</v>
      </c>
      <c r="B12" s="255"/>
      <c r="C12" s="255"/>
      <c r="D12" s="255"/>
      <c r="E12" s="60"/>
    </row>
    <row r="13" spans="1:9" ht="15" customHeight="1">
      <c r="A13" s="60" t="s">
        <v>149</v>
      </c>
      <c r="B13" s="256"/>
      <c r="C13" s="256"/>
      <c r="D13" s="256"/>
      <c r="E13" s="256"/>
      <c r="F13" s="257"/>
      <c r="G13" s="257"/>
      <c r="H13" s="257"/>
    </row>
    <row r="14" spans="1:9" ht="15" customHeight="1">
      <c r="A14" s="102"/>
      <c r="B14" s="102"/>
      <c r="C14" s="102"/>
      <c r="D14" s="102"/>
      <c r="E14" s="60"/>
    </row>
    <row r="15" spans="1:9" ht="15" customHeight="1">
      <c r="A15" s="102"/>
      <c r="B15" s="102"/>
      <c r="C15" s="102"/>
      <c r="D15" s="102"/>
      <c r="E15" s="60"/>
    </row>
    <row r="16" spans="1:9" ht="15" customHeight="1">
      <c r="A16" s="60"/>
      <c r="B16" s="60"/>
      <c r="C16" s="60"/>
      <c r="D16" s="60"/>
      <c r="E16" s="60"/>
    </row>
    <row r="18" spans="3:3" ht="15" customHeight="1">
      <c r="C18" s="245"/>
    </row>
  </sheetData>
  <mergeCells count="6">
    <mergeCell ref="A1:E1"/>
    <mergeCell ref="A4:A5"/>
    <mergeCell ref="B4:B5"/>
    <mergeCell ref="C4:C5"/>
    <mergeCell ref="D4:D5"/>
    <mergeCell ref="E4:E5"/>
  </mergeCells>
  <phoneticPr fontId="3"/>
  <pageMargins left="0.75" right="0.75" top="1" bottom="1" header="0.51200000000000001" footer="0.51200000000000001"/>
  <pageSetup paperSize="9" orientation="landscape" horizontalDpi="30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0BA10-AFC8-4459-A9A4-A2BD2D61AA90}">
  <dimension ref="A1:L35"/>
  <sheetViews>
    <sheetView workbookViewId="0">
      <selection sqref="A1:I1"/>
    </sheetView>
  </sheetViews>
  <sheetFormatPr defaultColWidth="8.6328125" defaultRowHeight="15" customHeight="1"/>
  <cols>
    <col min="1" max="1" width="4.08984375" style="59" customWidth="1"/>
    <col min="2" max="2" width="4.36328125" style="59" customWidth="1"/>
    <col min="3" max="3" width="0.90625" style="59" customWidth="1"/>
    <col min="4" max="9" width="12.90625" style="59" customWidth="1"/>
    <col min="10" max="256" width="8.6328125" style="59"/>
    <col min="257" max="257" width="4.08984375" style="59" customWidth="1"/>
    <col min="258" max="258" width="4.36328125" style="59" customWidth="1"/>
    <col min="259" max="259" width="0.90625" style="59" customWidth="1"/>
    <col min="260" max="265" width="12.90625" style="59" customWidth="1"/>
    <col min="266" max="512" width="8.6328125" style="59"/>
    <col min="513" max="513" width="4.08984375" style="59" customWidth="1"/>
    <col min="514" max="514" width="4.36328125" style="59" customWidth="1"/>
    <col min="515" max="515" width="0.90625" style="59" customWidth="1"/>
    <col min="516" max="521" width="12.90625" style="59" customWidth="1"/>
    <col min="522" max="768" width="8.6328125" style="59"/>
    <col min="769" max="769" width="4.08984375" style="59" customWidth="1"/>
    <col min="770" max="770" width="4.36328125" style="59" customWidth="1"/>
    <col min="771" max="771" width="0.90625" style="59" customWidth="1"/>
    <col min="772" max="777" width="12.90625" style="59" customWidth="1"/>
    <col min="778" max="1024" width="8.6328125" style="59"/>
    <col min="1025" max="1025" width="4.08984375" style="59" customWidth="1"/>
    <col min="1026" max="1026" width="4.36328125" style="59" customWidth="1"/>
    <col min="1027" max="1027" width="0.90625" style="59" customWidth="1"/>
    <col min="1028" max="1033" width="12.90625" style="59" customWidth="1"/>
    <col min="1034" max="1280" width="8.6328125" style="59"/>
    <col min="1281" max="1281" width="4.08984375" style="59" customWidth="1"/>
    <col min="1282" max="1282" width="4.36328125" style="59" customWidth="1"/>
    <col min="1283" max="1283" width="0.90625" style="59" customWidth="1"/>
    <col min="1284" max="1289" width="12.90625" style="59" customWidth="1"/>
    <col min="1290" max="1536" width="8.6328125" style="59"/>
    <col min="1537" max="1537" width="4.08984375" style="59" customWidth="1"/>
    <col min="1538" max="1538" width="4.36328125" style="59" customWidth="1"/>
    <col min="1539" max="1539" width="0.90625" style="59" customWidth="1"/>
    <col min="1540" max="1545" width="12.90625" style="59" customWidth="1"/>
    <col min="1546" max="1792" width="8.6328125" style="59"/>
    <col min="1793" max="1793" width="4.08984375" style="59" customWidth="1"/>
    <col min="1794" max="1794" width="4.36328125" style="59" customWidth="1"/>
    <col min="1795" max="1795" width="0.90625" style="59" customWidth="1"/>
    <col min="1796" max="1801" width="12.90625" style="59" customWidth="1"/>
    <col min="1802" max="2048" width="8.6328125" style="59"/>
    <col min="2049" max="2049" width="4.08984375" style="59" customWidth="1"/>
    <col min="2050" max="2050" width="4.36328125" style="59" customWidth="1"/>
    <col min="2051" max="2051" width="0.90625" style="59" customWidth="1"/>
    <col min="2052" max="2057" width="12.90625" style="59" customWidth="1"/>
    <col min="2058" max="2304" width="8.6328125" style="59"/>
    <col min="2305" max="2305" width="4.08984375" style="59" customWidth="1"/>
    <col min="2306" max="2306" width="4.36328125" style="59" customWidth="1"/>
    <col min="2307" max="2307" width="0.90625" style="59" customWidth="1"/>
    <col min="2308" max="2313" width="12.90625" style="59" customWidth="1"/>
    <col min="2314" max="2560" width="8.6328125" style="59"/>
    <col min="2561" max="2561" width="4.08984375" style="59" customWidth="1"/>
    <col min="2562" max="2562" width="4.36328125" style="59" customWidth="1"/>
    <col min="2563" max="2563" width="0.90625" style="59" customWidth="1"/>
    <col min="2564" max="2569" width="12.90625" style="59" customWidth="1"/>
    <col min="2570" max="2816" width="8.6328125" style="59"/>
    <col min="2817" max="2817" width="4.08984375" style="59" customWidth="1"/>
    <col min="2818" max="2818" width="4.36328125" style="59" customWidth="1"/>
    <col min="2819" max="2819" width="0.90625" style="59" customWidth="1"/>
    <col min="2820" max="2825" width="12.90625" style="59" customWidth="1"/>
    <col min="2826" max="3072" width="8.6328125" style="59"/>
    <col min="3073" max="3073" width="4.08984375" style="59" customWidth="1"/>
    <col min="3074" max="3074" width="4.36328125" style="59" customWidth="1"/>
    <col min="3075" max="3075" width="0.90625" style="59" customWidth="1"/>
    <col min="3076" max="3081" width="12.90625" style="59" customWidth="1"/>
    <col min="3082" max="3328" width="8.6328125" style="59"/>
    <col min="3329" max="3329" width="4.08984375" style="59" customWidth="1"/>
    <col min="3330" max="3330" width="4.36328125" style="59" customWidth="1"/>
    <col min="3331" max="3331" width="0.90625" style="59" customWidth="1"/>
    <col min="3332" max="3337" width="12.90625" style="59" customWidth="1"/>
    <col min="3338" max="3584" width="8.6328125" style="59"/>
    <col min="3585" max="3585" width="4.08984375" style="59" customWidth="1"/>
    <col min="3586" max="3586" width="4.36328125" style="59" customWidth="1"/>
    <col min="3587" max="3587" width="0.90625" style="59" customWidth="1"/>
    <col min="3588" max="3593" width="12.90625" style="59" customWidth="1"/>
    <col min="3594" max="3840" width="8.6328125" style="59"/>
    <col min="3841" max="3841" width="4.08984375" style="59" customWidth="1"/>
    <col min="3842" max="3842" width="4.36328125" style="59" customWidth="1"/>
    <col min="3843" max="3843" width="0.90625" style="59" customWidth="1"/>
    <col min="3844" max="3849" width="12.90625" style="59" customWidth="1"/>
    <col min="3850" max="4096" width="8.6328125" style="59"/>
    <col min="4097" max="4097" width="4.08984375" style="59" customWidth="1"/>
    <col min="4098" max="4098" width="4.36328125" style="59" customWidth="1"/>
    <col min="4099" max="4099" width="0.90625" style="59" customWidth="1"/>
    <col min="4100" max="4105" width="12.90625" style="59" customWidth="1"/>
    <col min="4106" max="4352" width="8.6328125" style="59"/>
    <col min="4353" max="4353" width="4.08984375" style="59" customWidth="1"/>
    <col min="4354" max="4354" width="4.36328125" style="59" customWidth="1"/>
    <col min="4355" max="4355" width="0.90625" style="59" customWidth="1"/>
    <col min="4356" max="4361" width="12.90625" style="59" customWidth="1"/>
    <col min="4362" max="4608" width="8.6328125" style="59"/>
    <col min="4609" max="4609" width="4.08984375" style="59" customWidth="1"/>
    <col min="4610" max="4610" width="4.36328125" style="59" customWidth="1"/>
    <col min="4611" max="4611" width="0.90625" style="59" customWidth="1"/>
    <col min="4612" max="4617" width="12.90625" style="59" customWidth="1"/>
    <col min="4618" max="4864" width="8.6328125" style="59"/>
    <col min="4865" max="4865" width="4.08984375" style="59" customWidth="1"/>
    <col min="4866" max="4866" width="4.36328125" style="59" customWidth="1"/>
    <col min="4867" max="4867" width="0.90625" style="59" customWidth="1"/>
    <col min="4868" max="4873" width="12.90625" style="59" customWidth="1"/>
    <col min="4874" max="5120" width="8.6328125" style="59"/>
    <col min="5121" max="5121" width="4.08984375" style="59" customWidth="1"/>
    <col min="5122" max="5122" width="4.36328125" style="59" customWidth="1"/>
    <col min="5123" max="5123" width="0.90625" style="59" customWidth="1"/>
    <col min="5124" max="5129" width="12.90625" style="59" customWidth="1"/>
    <col min="5130" max="5376" width="8.6328125" style="59"/>
    <col min="5377" max="5377" width="4.08984375" style="59" customWidth="1"/>
    <col min="5378" max="5378" width="4.36328125" style="59" customWidth="1"/>
    <col min="5379" max="5379" width="0.90625" style="59" customWidth="1"/>
    <col min="5380" max="5385" width="12.90625" style="59" customWidth="1"/>
    <col min="5386" max="5632" width="8.6328125" style="59"/>
    <col min="5633" max="5633" width="4.08984375" style="59" customWidth="1"/>
    <col min="5634" max="5634" width="4.36328125" style="59" customWidth="1"/>
    <col min="5635" max="5635" width="0.90625" style="59" customWidth="1"/>
    <col min="5636" max="5641" width="12.90625" style="59" customWidth="1"/>
    <col min="5642" max="5888" width="8.6328125" style="59"/>
    <col min="5889" max="5889" width="4.08984375" style="59" customWidth="1"/>
    <col min="5890" max="5890" width="4.36328125" style="59" customWidth="1"/>
    <col min="5891" max="5891" width="0.90625" style="59" customWidth="1"/>
    <col min="5892" max="5897" width="12.90625" style="59" customWidth="1"/>
    <col min="5898" max="6144" width="8.6328125" style="59"/>
    <col min="6145" max="6145" width="4.08984375" style="59" customWidth="1"/>
    <col min="6146" max="6146" width="4.36328125" style="59" customWidth="1"/>
    <col min="6147" max="6147" width="0.90625" style="59" customWidth="1"/>
    <col min="6148" max="6153" width="12.90625" style="59" customWidth="1"/>
    <col min="6154" max="6400" width="8.6328125" style="59"/>
    <col min="6401" max="6401" width="4.08984375" style="59" customWidth="1"/>
    <col min="6402" max="6402" width="4.36328125" style="59" customWidth="1"/>
    <col min="6403" max="6403" width="0.90625" style="59" customWidth="1"/>
    <col min="6404" max="6409" width="12.90625" style="59" customWidth="1"/>
    <col min="6410" max="6656" width="8.6328125" style="59"/>
    <col min="6657" max="6657" width="4.08984375" style="59" customWidth="1"/>
    <col min="6658" max="6658" width="4.36328125" style="59" customWidth="1"/>
    <col min="6659" max="6659" width="0.90625" style="59" customWidth="1"/>
    <col min="6660" max="6665" width="12.90625" style="59" customWidth="1"/>
    <col min="6666" max="6912" width="8.6328125" style="59"/>
    <col min="6913" max="6913" width="4.08984375" style="59" customWidth="1"/>
    <col min="6914" max="6914" width="4.36328125" style="59" customWidth="1"/>
    <col min="6915" max="6915" width="0.90625" style="59" customWidth="1"/>
    <col min="6916" max="6921" width="12.90625" style="59" customWidth="1"/>
    <col min="6922" max="7168" width="8.6328125" style="59"/>
    <col min="7169" max="7169" width="4.08984375" style="59" customWidth="1"/>
    <col min="7170" max="7170" width="4.36328125" style="59" customWidth="1"/>
    <col min="7171" max="7171" width="0.90625" style="59" customWidth="1"/>
    <col min="7172" max="7177" width="12.90625" style="59" customWidth="1"/>
    <col min="7178" max="7424" width="8.6328125" style="59"/>
    <col min="7425" max="7425" width="4.08984375" style="59" customWidth="1"/>
    <col min="7426" max="7426" width="4.36328125" style="59" customWidth="1"/>
    <col min="7427" max="7427" width="0.90625" style="59" customWidth="1"/>
    <col min="7428" max="7433" width="12.90625" style="59" customWidth="1"/>
    <col min="7434" max="7680" width="8.6328125" style="59"/>
    <col min="7681" max="7681" width="4.08984375" style="59" customWidth="1"/>
    <col min="7682" max="7682" width="4.36328125" style="59" customWidth="1"/>
    <col min="7683" max="7683" width="0.90625" style="59" customWidth="1"/>
    <col min="7684" max="7689" width="12.90625" style="59" customWidth="1"/>
    <col min="7690" max="7936" width="8.6328125" style="59"/>
    <col min="7937" max="7937" width="4.08984375" style="59" customWidth="1"/>
    <col min="7938" max="7938" width="4.36328125" style="59" customWidth="1"/>
    <col min="7939" max="7939" width="0.90625" style="59" customWidth="1"/>
    <col min="7940" max="7945" width="12.90625" style="59" customWidth="1"/>
    <col min="7946" max="8192" width="8.6328125" style="59"/>
    <col min="8193" max="8193" width="4.08984375" style="59" customWidth="1"/>
    <col min="8194" max="8194" width="4.36328125" style="59" customWidth="1"/>
    <col min="8195" max="8195" width="0.90625" style="59" customWidth="1"/>
    <col min="8196" max="8201" width="12.90625" style="59" customWidth="1"/>
    <col min="8202" max="8448" width="8.6328125" style="59"/>
    <col min="8449" max="8449" width="4.08984375" style="59" customWidth="1"/>
    <col min="8450" max="8450" width="4.36328125" style="59" customWidth="1"/>
    <col min="8451" max="8451" width="0.90625" style="59" customWidth="1"/>
    <col min="8452" max="8457" width="12.90625" style="59" customWidth="1"/>
    <col min="8458" max="8704" width="8.6328125" style="59"/>
    <col min="8705" max="8705" width="4.08984375" style="59" customWidth="1"/>
    <col min="8706" max="8706" width="4.36328125" style="59" customWidth="1"/>
    <col min="8707" max="8707" width="0.90625" style="59" customWidth="1"/>
    <col min="8708" max="8713" width="12.90625" style="59" customWidth="1"/>
    <col min="8714" max="8960" width="8.6328125" style="59"/>
    <col min="8961" max="8961" width="4.08984375" style="59" customWidth="1"/>
    <col min="8962" max="8962" width="4.36328125" style="59" customWidth="1"/>
    <col min="8963" max="8963" width="0.90625" style="59" customWidth="1"/>
    <col min="8964" max="8969" width="12.90625" style="59" customWidth="1"/>
    <col min="8970" max="9216" width="8.6328125" style="59"/>
    <col min="9217" max="9217" width="4.08984375" style="59" customWidth="1"/>
    <col min="9218" max="9218" width="4.36328125" style="59" customWidth="1"/>
    <col min="9219" max="9219" width="0.90625" style="59" customWidth="1"/>
    <col min="9220" max="9225" width="12.90625" style="59" customWidth="1"/>
    <col min="9226" max="9472" width="8.6328125" style="59"/>
    <col min="9473" max="9473" width="4.08984375" style="59" customWidth="1"/>
    <col min="9474" max="9474" width="4.36328125" style="59" customWidth="1"/>
    <col min="9475" max="9475" width="0.90625" style="59" customWidth="1"/>
    <col min="9476" max="9481" width="12.90625" style="59" customWidth="1"/>
    <col min="9482" max="9728" width="8.6328125" style="59"/>
    <col min="9729" max="9729" width="4.08984375" style="59" customWidth="1"/>
    <col min="9730" max="9730" width="4.36328125" style="59" customWidth="1"/>
    <col min="9731" max="9731" width="0.90625" style="59" customWidth="1"/>
    <col min="9732" max="9737" width="12.90625" style="59" customWidth="1"/>
    <col min="9738" max="9984" width="8.6328125" style="59"/>
    <col min="9985" max="9985" width="4.08984375" style="59" customWidth="1"/>
    <col min="9986" max="9986" width="4.36328125" style="59" customWidth="1"/>
    <col min="9987" max="9987" width="0.90625" style="59" customWidth="1"/>
    <col min="9988" max="9993" width="12.90625" style="59" customWidth="1"/>
    <col min="9994" max="10240" width="8.6328125" style="59"/>
    <col min="10241" max="10241" width="4.08984375" style="59" customWidth="1"/>
    <col min="10242" max="10242" width="4.36328125" style="59" customWidth="1"/>
    <col min="10243" max="10243" width="0.90625" style="59" customWidth="1"/>
    <col min="10244" max="10249" width="12.90625" style="59" customWidth="1"/>
    <col min="10250" max="10496" width="8.6328125" style="59"/>
    <col min="10497" max="10497" width="4.08984375" style="59" customWidth="1"/>
    <col min="10498" max="10498" width="4.36328125" style="59" customWidth="1"/>
    <col min="10499" max="10499" width="0.90625" style="59" customWidth="1"/>
    <col min="10500" max="10505" width="12.90625" style="59" customWidth="1"/>
    <col min="10506" max="10752" width="8.6328125" style="59"/>
    <col min="10753" max="10753" width="4.08984375" style="59" customWidth="1"/>
    <col min="10754" max="10754" width="4.36328125" style="59" customWidth="1"/>
    <col min="10755" max="10755" width="0.90625" style="59" customWidth="1"/>
    <col min="10756" max="10761" width="12.90625" style="59" customWidth="1"/>
    <col min="10762" max="11008" width="8.6328125" style="59"/>
    <col min="11009" max="11009" width="4.08984375" style="59" customWidth="1"/>
    <col min="11010" max="11010" width="4.36328125" style="59" customWidth="1"/>
    <col min="11011" max="11011" width="0.90625" style="59" customWidth="1"/>
    <col min="11012" max="11017" width="12.90625" style="59" customWidth="1"/>
    <col min="11018" max="11264" width="8.6328125" style="59"/>
    <col min="11265" max="11265" width="4.08984375" style="59" customWidth="1"/>
    <col min="11266" max="11266" width="4.36328125" style="59" customWidth="1"/>
    <col min="11267" max="11267" width="0.90625" style="59" customWidth="1"/>
    <col min="11268" max="11273" width="12.90625" style="59" customWidth="1"/>
    <col min="11274" max="11520" width="8.6328125" style="59"/>
    <col min="11521" max="11521" width="4.08984375" style="59" customWidth="1"/>
    <col min="11522" max="11522" width="4.36328125" style="59" customWidth="1"/>
    <col min="11523" max="11523" width="0.90625" style="59" customWidth="1"/>
    <col min="11524" max="11529" width="12.90625" style="59" customWidth="1"/>
    <col min="11530" max="11776" width="8.6328125" style="59"/>
    <col min="11777" max="11777" width="4.08984375" style="59" customWidth="1"/>
    <col min="11778" max="11778" width="4.36328125" style="59" customWidth="1"/>
    <col min="11779" max="11779" width="0.90625" style="59" customWidth="1"/>
    <col min="11780" max="11785" width="12.90625" style="59" customWidth="1"/>
    <col min="11786" max="12032" width="8.6328125" style="59"/>
    <col min="12033" max="12033" width="4.08984375" style="59" customWidth="1"/>
    <col min="12034" max="12034" width="4.36328125" style="59" customWidth="1"/>
    <col min="12035" max="12035" width="0.90625" style="59" customWidth="1"/>
    <col min="12036" max="12041" width="12.90625" style="59" customWidth="1"/>
    <col min="12042" max="12288" width="8.6328125" style="59"/>
    <col min="12289" max="12289" width="4.08984375" style="59" customWidth="1"/>
    <col min="12290" max="12290" width="4.36328125" style="59" customWidth="1"/>
    <col min="12291" max="12291" width="0.90625" style="59" customWidth="1"/>
    <col min="12292" max="12297" width="12.90625" style="59" customWidth="1"/>
    <col min="12298" max="12544" width="8.6328125" style="59"/>
    <col min="12545" max="12545" width="4.08984375" style="59" customWidth="1"/>
    <col min="12546" max="12546" width="4.36328125" style="59" customWidth="1"/>
    <col min="12547" max="12547" width="0.90625" style="59" customWidth="1"/>
    <col min="12548" max="12553" width="12.90625" style="59" customWidth="1"/>
    <col min="12554" max="12800" width="8.6328125" style="59"/>
    <col min="12801" max="12801" width="4.08984375" style="59" customWidth="1"/>
    <col min="12802" max="12802" width="4.36328125" style="59" customWidth="1"/>
    <col min="12803" max="12803" width="0.90625" style="59" customWidth="1"/>
    <col min="12804" max="12809" width="12.90625" style="59" customWidth="1"/>
    <col min="12810" max="13056" width="8.6328125" style="59"/>
    <col min="13057" max="13057" width="4.08984375" style="59" customWidth="1"/>
    <col min="13058" max="13058" width="4.36328125" style="59" customWidth="1"/>
    <col min="13059" max="13059" width="0.90625" style="59" customWidth="1"/>
    <col min="13060" max="13065" width="12.90625" style="59" customWidth="1"/>
    <col min="13066" max="13312" width="8.6328125" style="59"/>
    <col min="13313" max="13313" width="4.08984375" style="59" customWidth="1"/>
    <col min="13314" max="13314" width="4.36328125" style="59" customWidth="1"/>
    <col min="13315" max="13315" width="0.90625" style="59" customWidth="1"/>
    <col min="13316" max="13321" width="12.90625" style="59" customWidth="1"/>
    <col min="13322" max="13568" width="8.6328125" style="59"/>
    <col min="13569" max="13569" width="4.08984375" style="59" customWidth="1"/>
    <col min="13570" max="13570" width="4.36328125" style="59" customWidth="1"/>
    <col min="13571" max="13571" width="0.90625" style="59" customWidth="1"/>
    <col min="13572" max="13577" width="12.90625" style="59" customWidth="1"/>
    <col min="13578" max="13824" width="8.6328125" style="59"/>
    <col min="13825" max="13825" width="4.08984375" style="59" customWidth="1"/>
    <col min="13826" max="13826" width="4.36328125" style="59" customWidth="1"/>
    <col min="13827" max="13827" width="0.90625" style="59" customWidth="1"/>
    <col min="13828" max="13833" width="12.90625" style="59" customWidth="1"/>
    <col min="13834" max="14080" width="8.6328125" style="59"/>
    <col min="14081" max="14081" width="4.08984375" style="59" customWidth="1"/>
    <col min="14082" max="14082" width="4.36328125" style="59" customWidth="1"/>
    <col min="14083" max="14083" width="0.90625" style="59" customWidth="1"/>
    <col min="14084" max="14089" width="12.90625" style="59" customWidth="1"/>
    <col min="14090" max="14336" width="8.6328125" style="59"/>
    <col min="14337" max="14337" width="4.08984375" style="59" customWidth="1"/>
    <col min="14338" max="14338" width="4.36328125" style="59" customWidth="1"/>
    <col min="14339" max="14339" width="0.90625" style="59" customWidth="1"/>
    <col min="14340" max="14345" width="12.90625" style="59" customWidth="1"/>
    <col min="14346" max="14592" width="8.6328125" style="59"/>
    <col min="14593" max="14593" width="4.08984375" style="59" customWidth="1"/>
    <col min="14594" max="14594" width="4.36328125" style="59" customWidth="1"/>
    <col min="14595" max="14595" width="0.90625" style="59" customWidth="1"/>
    <col min="14596" max="14601" width="12.90625" style="59" customWidth="1"/>
    <col min="14602" max="14848" width="8.6328125" style="59"/>
    <col min="14849" max="14849" width="4.08984375" style="59" customWidth="1"/>
    <col min="14850" max="14850" width="4.36328125" style="59" customWidth="1"/>
    <col min="14851" max="14851" width="0.90625" style="59" customWidth="1"/>
    <col min="14852" max="14857" width="12.90625" style="59" customWidth="1"/>
    <col min="14858" max="15104" width="8.6328125" style="59"/>
    <col min="15105" max="15105" width="4.08984375" style="59" customWidth="1"/>
    <col min="15106" max="15106" width="4.36328125" style="59" customWidth="1"/>
    <col min="15107" max="15107" width="0.90625" style="59" customWidth="1"/>
    <col min="15108" max="15113" width="12.90625" style="59" customWidth="1"/>
    <col min="15114" max="15360" width="8.6328125" style="59"/>
    <col min="15361" max="15361" width="4.08984375" style="59" customWidth="1"/>
    <col min="15362" max="15362" width="4.36328125" style="59" customWidth="1"/>
    <col min="15363" max="15363" width="0.90625" style="59" customWidth="1"/>
    <col min="15364" max="15369" width="12.90625" style="59" customWidth="1"/>
    <col min="15370" max="15616" width="8.6328125" style="59"/>
    <col min="15617" max="15617" width="4.08984375" style="59" customWidth="1"/>
    <col min="15618" max="15618" width="4.36328125" style="59" customWidth="1"/>
    <col min="15619" max="15619" width="0.90625" style="59" customWidth="1"/>
    <col min="15620" max="15625" width="12.90625" style="59" customWidth="1"/>
    <col min="15626" max="15872" width="8.6328125" style="59"/>
    <col min="15873" max="15873" width="4.08984375" style="59" customWidth="1"/>
    <col min="15874" max="15874" width="4.36328125" style="59" customWidth="1"/>
    <col min="15875" max="15875" width="0.90625" style="59" customWidth="1"/>
    <col min="15876" max="15881" width="12.90625" style="59" customWidth="1"/>
    <col min="15882" max="16128" width="8.6328125" style="59"/>
    <col min="16129" max="16129" width="4.08984375" style="59" customWidth="1"/>
    <col min="16130" max="16130" width="4.36328125" style="59" customWidth="1"/>
    <col min="16131" max="16131" width="0.90625" style="59" customWidth="1"/>
    <col min="16132" max="16137" width="12.90625" style="59" customWidth="1"/>
    <col min="16138" max="16384" width="8.6328125" style="59"/>
  </cols>
  <sheetData>
    <row r="1" spans="1:12" ht="24" customHeight="1">
      <c r="A1" s="731" t="s">
        <v>192</v>
      </c>
      <c r="B1" s="731"/>
      <c r="C1" s="731"/>
      <c r="D1" s="731"/>
      <c r="E1" s="731"/>
      <c r="F1" s="731"/>
      <c r="G1" s="731"/>
      <c r="H1" s="731"/>
      <c r="I1" s="731"/>
    </row>
    <row r="2" spans="1:12" ht="15" customHeight="1">
      <c r="A2" s="249"/>
      <c r="B2" s="258"/>
      <c r="C2" s="258"/>
      <c r="D2" s="258"/>
      <c r="E2" s="258"/>
      <c r="F2" s="258"/>
      <c r="G2" s="258"/>
      <c r="H2" s="258"/>
      <c r="I2" s="259"/>
    </row>
    <row r="3" spans="1:12" ht="15" customHeight="1">
      <c r="A3" s="249"/>
      <c r="B3" s="258"/>
      <c r="C3" s="258"/>
      <c r="D3" s="258"/>
      <c r="E3" s="258"/>
      <c r="F3" s="258"/>
      <c r="G3" s="258"/>
      <c r="H3" s="258"/>
      <c r="I3" s="259" t="s">
        <v>170</v>
      </c>
    </row>
    <row r="4" spans="1:12" ht="15" customHeight="1">
      <c r="A4" s="260" t="s">
        <v>70</v>
      </c>
      <c r="B4" s="260"/>
      <c r="C4" s="261"/>
      <c r="D4" s="262" t="s">
        <v>193</v>
      </c>
      <c r="E4" s="263" t="s">
        <v>194</v>
      </c>
      <c r="F4" s="263" t="s">
        <v>195</v>
      </c>
      <c r="G4" s="263" t="s">
        <v>196</v>
      </c>
      <c r="H4" s="263"/>
      <c r="I4" s="264"/>
    </row>
    <row r="5" spans="1:12" ht="15" customHeight="1">
      <c r="A5" s="265"/>
      <c r="B5" s="265"/>
      <c r="C5" s="266"/>
      <c r="D5" s="267"/>
      <c r="E5" s="268"/>
      <c r="F5" s="268"/>
      <c r="G5" s="269" t="s">
        <v>140</v>
      </c>
      <c r="H5" s="269" t="s">
        <v>20</v>
      </c>
      <c r="I5" s="270" t="s">
        <v>21</v>
      </c>
    </row>
    <row r="6" spans="1:12" ht="9" customHeight="1">
      <c r="A6" s="249"/>
      <c r="B6" s="249"/>
      <c r="C6" s="271"/>
      <c r="D6" s="249"/>
      <c r="E6" s="249"/>
      <c r="F6" s="249"/>
      <c r="G6" s="249"/>
      <c r="H6" s="249"/>
      <c r="I6" s="249"/>
    </row>
    <row r="7" spans="1:12" ht="15" customHeight="1">
      <c r="A7" s="117" t="s">
        <v>142</v>
      </c>
      <c r="B7" s="117" t="s">
        <v>110</v>
      </c>
      <c r="C7" s="272"/>
      <c r="D7" s="204">
        <v>38</v>
      </c>
      <c r="E7" s="117">
        <v>436</v>
      </c>
      <c r="F7" s="117">
        <v>208</v>
      </c>
      <c r="G7" s="117">
        <v>7358</v>
      </c>
      <c r="H7" s="117">
        <v>3545</v>
      </c>
      <c r="I7" s="117">
        <v>3813</v>
      </c>
    </row>
    <row r="8" spans="1:12" ht="15" customHeight="1">
      <c r="A8" s="117"/>
      <c r="B8" s="117" t="s">
        <v>111</v>
      </c>
      <c r="C8" s="273"/>
      <c r="D8" s="249">
        <v>36</v>
      </c>
      <c r="E8" s="249">
        <v>457</v>
      </c>
      <c r="F8" s="249">
        <v>196</v>
      </c>
      <c r="G8" s="249">
        <v>7464</v>
      </c>
      <c r="H8" s="249">
        <v>3597</v>
      </c>
      <c r="I8" s="249">
        <v>3867</v>
      </c>
      <c r="L8" s="59" t="s">
        <v>197</v>
      </c>
    </row>
    <row r="9" spans="1:12" ht="15" customHeight="1">
      <c r="A9" s="117"/>
      <c r="B9" s="117" t="s">
        <v>112</v>
      </c>
      <c r="C9" s="273"/>
      <c r="D9" s="249">
        <v>35</v>
      </c>
      <c r="E9" s="249">
        <v>460</v>
      </c>
      <c r="F9" s="249">
        <v>190</v>
      </c>
      <c r="G9" s="249">
        <v>7802</v>
      </c>
      <c r="H9" s="249">
        <v>3806</v>
      </c>
      <c r="I9" s="249">
        <v>3996</v>
      </c>
    </row>
    <row r="10" spans="1:12" s="91" customFormat="1" ht="15" customHeight="1">
      <c r="A10" s="117"/>
      <c r="B10" s="117" t="s">
        <v>113</v>
      </c>
      <c r="C10" s="273"/>
      <c r="D10" s="249">
        <v>35</v>
      </c>
      <c r="E10" s="249">
        <v>455</v>
      </c>
      <c r="F10" s="249">
        <v>200</v>
      </c>
      <c r="G10" s="249">
        <v>7820</v>
      </c>
      <c r="H10" s="249">
        <v>3748</v>
      </c>
      <c r="I10" s="249">
        <v>4072</v>
      </c>
    </row>
    <row r="11" spans="1:12" ht="15" customHeight="1">
      <c r="A11" s="274"/>
      <c r="B11" s="275" t="s">
        <v>114</v>
      </c>
      <c r="C11" s="276"/>
      <c r="D11" s="253">
        <v>35</v>
      </c>
      <c r="E11" s="253">
        <v>459</v>
      </c>
      <c r="F11" s="253">
        <v>207</v>
      </c>
      <c r="G11" s="253">
        <v>7730</v>
      </c>
      <c r="H11" s="253">
        <v>3657</v>
      </c>
      <c r="I11" s="253">
        <v>4073</v>
      </c>
    </row>
    <row r="12" spans="1:12" ht="10.5" customHeight="1">
      <c r="A12" s="277"/>
      <c r="B12" s="277"/>
      <c r="C12" s="272"/>
      <c r="D12" s="204"/>
      <c r="E12" s="117"/>
      <c r="F12" s="117"/>
      <c r="G12" s="117"/>
      <c r="H12" s="117"/>
      <c r="I12" s="117"/>
    </row>
    <row r="13" spans="1:12" ht="15" customHeight="1">
      <c r="A13" s="278" t="s">
        <v>180</v>
      </c>
      <c r="B13" s="278"/>
      <c r="C13" s="272"/>
      <c r="D13" s="279" t="s">
        <v>86</v>
      </c>
      <c r="E13" s="279" t="s">
        <v>86</v>
      </c>
      <c r="F13" s="279" t="s">
        <v>86</v>
      </c>
      <c r="G13" s="279" t="s">
        <v>86</v>
      </c>
      <c r="H13" s="279" t="s">
        <v>86</v>
      </c>
      <c r="I13" s="279" t="s">
        <v>86</v>
      </c>
    </row>
    <row r="14" spans="1:12" ht="15" customHeight="1">
      <c r="A14" s="278" t="s">
        <v>198</v>
      </c>
      <c r="B14" s="278"/>
      <c r="C14" s="272"/>
      <c r="D14" s="279" t="s">
        <v>86</v>
      </c>
      <c r="E14" s="279" t="s">
        <v>86</v>
      </c>
      <c r="F14" s="279" t="s">
        <v>86</v>
      </c>
      <c r="G14" s="279" t="s">
        <v>86</v>
      </c>
      <c r="H14" s="279" t="s">
        <v>86</v>
      </c>
      <c r="I14" s="279" t="s">
        <v>86</v>
      </c>
    </row>
    <row r="15" spans="1:12" ht="15" customHeight="1">
      <c r="A15" s="278" t="s">
        <v>118</v>
      </c>
      <c r="B15" s="278"/>
      <c r="C15" s="272"/>
      <c r="D15" s="204">
        <v>1</v>
      </c>
      <c r="E15" s="117">
        <v>32</v>
      </c>
      <c r="F15" s="117">
        <v>2</v>
      </c>
      <c r="G15" s="117">
        <v>143</v>
      </c>
      <c r="H15" s="117">
        <v>40</v>
      </c>
      <c r="I15" s="117">
        <v>103</v>
      </c>
    </row>
    <row r="16" spans="1:12" ht="15" customHeight="1">
      <c r="A16" s="278" t="s">
        <v>119</v>
      </c>
      <c r="B16" s="278"/>
      <c r="C16" s="272"/>
      <c r="D16" s="204">
        <f t="shared" ref="D16:I16" si="0">D11-D15</f>
        <v>34</v>
      </c>
      <c r="E16" s="117">
        <f t="shared" si="0"/>
        <v>427</v>
      </c>
      <c r="F16" s="117">
        <f t="shared" si="0"/>
        <v>205</v>
      </c>
      <c r="G16" s="117">
        <f t="shared" si="0"/>
        <v>7587</v>
      </c>
      <c r="H16" s="117">
        <f t="shared" si="0"/>
        <v>3617</v>
      </c>
      <c r="I16" s="117">
        <f t="shared" si="0"/>
        <v>3970</v>
      </c>
    </row>
    <row r="17" spans="1:9" ht="9" customHeight="1">
      <c r="A17" s="280"/>
      <c r="B17" s="281"/>
      <c r="C17" s="282"/>
      <c r="D17" s="281"/>
      <c r="E17" s="281"/>
      <c r="F17" s="281"/>
      <c r="G17" s="281"/>
      <c r="H17" s="281"/>
      <c r="I17" s="281"/>
    </row>
    <row r="18" spans="1:9" ht="15" customHeight="1">
      <c r="A18" s="258" t="s">
        <v>130</v>
      </c>
      <c r="B18" s="249"/>
      <c r="C18" s="258"/>
      <c r="D18" s="258"/>
      <c r="E18" s="258"/>
      <c r="F18" s="258"/>
      <c r="G18" s="258"/>
      <c r="H18" s="258"/>
      <c r="I18" s="258"/>
    </row>
    <row r="19" spans="1:9" ht="15" customHeight="1">
      <c r="A19" s="249"/>
      <c r="B19" s="258"/>
      <c r="C19" s="258"/>
      <c r="D19" s="258"/>
      <c r="E19" s="215"/>
      <c r="F19" s="258"/>
      <c r="G19" s="258"/>
      <c r="H19" s="258"/>
      <c r="I19" s="258"/>
    </row>
    <row r="20" spans="1:9" ht="15" customHeight="1">
      <c r="A20" s="249"/>
      <c r="B20" s="258"/>
      <c r="C20" s="258"/>
      <c r="D20" s="258"/>
      <c r="E20" s="215"/>
      <c r="F20" s="258"/>
      <c r="G20" s="258"/>
      <c r="H20" s="258"/>
      <c r="I20" s="258"/>
    </row>
    <row r="21" spans="1:9" ht="15" customHeight="1">
      <c r="A21" s="249"/>
      <c r="B21" s="258"/>
      <c r="C21" s="258"/>
      <c r="D21" s="258"/>
      <c r="E21" s="215"/>
      <c r="F21" s="258"/>
      <c r="G21" s="258"/>
      <c r="H21" s="258"/>
      <c r="I21" s="258"/>
    </row>
    <row r="22" spans="1:9" ht="15" customHeight="1">
      <c r="B22" s="148"/>
      <c r="C22" s="148"/>
      <c r="D22" s="154"/>
      <c r="E22" s="154"/>
      <c r="F22" s="148"/>
      <c r="G22" s="154"/>
      <c r="H22" s="154"/>
      <c r="I22" s="154"/>
    </row>
    <row r="23" spans="1:9" ht="15" customHeight="1">
      <c r="B23" s="148"/>
      <c r="C23" s="148"/>
      <c r="D23" s="154"/>
      <c r="E23" s="154"/>
      <c r="F23" s="148"/>
      <c r="G23" s="154"/>
      <c r="H23" s="154"/>
      <c r="I23" s="154"/>
    </row>
    <row r="24" spans="1:9" ht="15" customHeight="1">
      <c r="B24" s="148"/>
      <c r="C24" s="148"/>
      <c r="D24" s="154"/>
      <c r="E24" s="154"/>
      <c r="F24" s="148"/>
      <c r="G24" s="154"/>
      <c r="H24" s="154"/>
      <c r="I24" s="154"/>
    </row>
    <row r="25" spans="1:9" ht="15" customHeight="1">
      <c r="B25" s="148"/>
      <c r="C25" s="148"/>
      <c r="D25" s="154"/>
      <c r="E25" s="154"/>
      <c r="F25" s="148"/>
      <c r="G25" s="154"/>
      <c r="H25" s="154"/>
      <c r="I25" s="154"/>
    </row>
    <row r="26" spans="1:9" ht="15" customHeight="1">
      <c r="B26" s="148"/>
      <c r="C26" s="148"/>
      <c r="D26" s="154"/>
      <c r="E26" s="154"/>
      <c r="F26" s="148"/>
      <c r="G26" s="154"/>
      <c r="H26" s="154"/>
      <c r="I26" s="154"/>
    </row>
    <row r="27" spans="1:9" ht="15" customHeight="1">
      <c r="B27" s="148"/>
      <c r="C27" s="148"/>
      <c r="D27" s="154"/>
      <c r="E27" s="154"/>
      <c r="F27" s="148"/>
      <c r="G27" s="154"/>
      <c r="H27" s="154"/>
      <c r="I27" s="154"/>
    </row>
    <row r="28" spans="1:9" ht="15" customHeight="1">
      <c r="B28" s="148"/>
      <c r="C28" s="148"/>
      <c r="D28" s="148"/>
      <c r="E28" s="148"/>
      <c r="F28" s="148"/>
      <c r="G28" s="148"/>
      <c r="H28" s="148"/>
      <c r="I28" s="148"/>
    </row>
    <row r="29" spans="1:9" ht="15" customHeight="1">
      <c r="B29" s="148"/>
      <c r="C29" s="148"/>
      <c r="D29" s="148"/>
      <c r="E29" s="148"/>
      <c r="F29" s="148"/>
      <c r="G29" s="148"/>
      <c r="H29" s="148"/>
      <c r="I29" s="148"/>
    </row>
    <row r="30" spans="1:9" ht="15" customHeight="1">
      <c r="B30" s="148"/>
      <c r="C30" s="148"/>
      <c r="D30" s="148"/>
      <c r="E30" s="148"/>
      <c r="F30" s="148"/>
      <c r="G30" s="148"/>
      <c r="H30" s="148"/>
      <c r="I30" s="148"/>
    </row>
    <row r="31" spans="1:9" ht="15" customHeight="1">
      <c r="B31" s="148"/>
      <c r="C31" s="148"/>
      <c r="D31" s="148"/>
      <c r="E31" s="148"/>
      <c r="F31" s="148"/>
      <c r="G31" s="148"/>
      <c r="H31" s="148"/>
      <c r="I31" s="148"/>
    </row>
    <row r="32" spans="1:9" ht="15" customHeight="1">
      <c r="B32" s="148"/>
      <c r="C32" s="148"/>
      <c r="D32" s="148"/>
      <c r="E32" s="148"/>
      <c r="F32" s="148"/>
      <c r="G32" s="148"/>
      <c r="H32" s="148"/>
      <c r="I32" s="148"/>
    </row>
    <row r="35" spans="9:9" ht="15" customHeight="1">
      <c r="I35" s="59" t="s">
        <v>199</v>
      </c>
    </row>
  </sheetData>
  <mergeCells count="10">
    <mergeCell ref="A13:B13"/>
    <mergeCell ref="A14:B14"/>
    <mergeCell ref="A15:B15"/>
    <mergeCell ref="A16:B16"/>
    <mergeCell ref="A1:I1"/>
    <mergeCell ref="A4:B5"/>
    <mergeCell ref="D4:D5"/>
    <mergeCell ref="E4:E5"/>
    <mergeCell ref="F4:F5"/>
    <mergeCell ref="G4:I4"/>
  </mergeCells>
  <phoneticPr fontId="3"/>
  <pageMargins left="0.59055118110236227" right="0.59055118110236227" top="0.78740157480314965" bottom="0.59055118110236227" header="0.51181102362204722" footer="0.51181102362204722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C79B3-1FD9-4BF5-827A-5F1F355E6193}">
  <dimension ref="A1:N31"/>
  <sheetViews>
    <sheetView workbookViewId="0">
      <selection sqref="A1:N1"/>
    </sheetView>
  </sheetViews>
  <sheetFormatPr defaultColWidth="8.6328125" defaultRowHeight="15" customHeight="1"/>
  <cols>
    <col min="1" max="1" width="4.08984375" style="59" customWidth="1"/>
    <col min="2" max="2" width="4.36328125" style="59" customWidth="1"/>
    <col min="3" max="3" width="0.90625" style="59" customWidth="1"/>
    <col min="4" max="14" width="7.36328125" style="59" customWidth="1"/>
    <col min="15" max="256" width="8.6328125" style="59"/>
    <col min="257" max="257" width="4.08984375" style="59" customWidth="1"/>
    <col min="258" max="258" width="4.36328125" style="59" customWidth="1"/>
    <col min="259" max="259" width="0.90625" style="59" customWidth="1"/>
    <col min="260" max="270" width="7.36328125" style="59" customWidth="1"/>
    <col min="271" max="512" width="8.6328125" style="59"/>
    <col min="513" max="513" width="4.08984375" style="59" customWidth="1"/>
    <col min="514" max="514" width="4.36328125" style="59" customWidth="1"/>
    <col min="515" max="515" width="0.90625" style="59" customWidth="1"/>
    <col min="516" max="526" width="7.36328125" style="59" customWidth="1"/>
    <col min="527" max="768" width="8.6328125" style="59"/>
    <col min="769" max="769" width="4.08984375" style="59" customWidth="1"/>
    <col min="770" max="770" width="4.36328125" style="59" customWidth="1"/>
    <col min="771" max="771" width="0.90625" style="59" customWidth="1"/>
    <col min="772" max="782" width="7.36328125" style="59" customWidth="1"/>
    <col min="783" max="1024" width="8.6328125" style="59"/>
    <col min="1025" max="1025" width="4.08984375" style="59" customWidth="1"/>
    <col min="1026" max="1026" width="4.36328125" style="59" customWidth="1"/>
    <col min="1027" max="1027" width="0.90625" style="59" customWidth="1"/>
    <col min="1028" max="1038" width="7.36328125" style="59" customWidth="1"/>
    <col min="1039" max="1280" width="8.6328125" style="59"/>
    <col min="1281" max="1281" width="4.08984375" style="59" customWidth="1"/>
    <col min="1282" max="1282" width="4.36328125" style="59" customWidth="1"/>
    <col min="1283" max="1283" width="0.90625" style="59" customWidth="1"/>
    <col min="1284" max="1294" width="7.36328125" style="59" customWidth="1"/>
    <col min="1295" max="1536" width="8.6328125" style="59"/>
    <col min="1537" max="1537" width="4.08984375" style="59" customWidth="1"/>
    <col min="1538" max="1538" width="4.36328125" style="59" customWidth="1"/>
    <col min="1539" max="1539" width="0.90625" style="59" customWidth="1"/>
    <col min="1540" max="1550" width="7.36328125" style="59" customWidth="1"/>
    <col min="1551" max="1792" width="8.6328125" style="59"/>
    <col min="1793" max="1793" width="4.08984375" style="59" customWidth="1"/>
    <col min="1794" max="1794" width="4.36328125" style="59" customWidth="1"/>
    <col min="1795" max="1795" width="0.90625" style="59" customWidth="1"/>
    <col min="1796" max="1806" width="7.36328125" style="59" customWidth="1"/>
    <col min="1807" max="2048" width="8.6328125" style="59"/>
    <col min="2049" max="2049" width="4.08984375" style="59" customWidth="1"/>
    <col min="2050" max="2050" width="4.36328125" style="59" customWidth="1"/>
    <col min="2051" max="2051" width="0.90625" style="59" customWidth="1"/>
    <col min="2052" max="2062" width="7.36328125" style="59" customWidth="1"/>
    <col min="2063" max="2304" width="8.6328125" style="59"/>
    <col min="2305" max="2305" width="4.08984375" style="59" customWidth="1"/>
    <col min="2306" max="2306" width="4.36328125" style="59" customWidth="1"/>
    <col min="2307" max="2307" width="0.90625" style="59" customWidth="1"/>
    <col min="2308" max="2318" width="7.36328125" style="59" customWidth="1"/>
    <col min="2319" max="2560" width="8.6328125" style="59"/>
    <col min="2561" max="2561" width="4.08984375" style="59" customWidth="1"/>
    <col min="2562" max="2562" width="4.36328125" style="59" customWidth="1"/>
    <col min="2563" max="2563" width="0.90625" style="59" customWidth="1"/>
    <col min="2564" max="2574" width="7.36328125" style="59" customWidth="1"/>
    <col min="2575" max="2816" width="8.6328125" style="59"/>
    <col min="2817" max="2817" width="4.08984375" style="59" customWidth="1"/>
    <col min="2818" max="2818" width="4.36328125" style="59" customWidth="1"/>
    <col min="2819" max="2819" width="0.90625" style="59" customWidth="1"/>
    <col min="2820" max="2830" width="7.36328125" style="59" customWidth="1"/>
    <col min="2831" max="3072" width="8.6328125" style="59"/>
    <col min="3073" max="3073" width="4.08984375" style="59" customWidth="1"/>
    <col min="3074" max="3074" width="4.36328125" style="59" customWidth="1"/>
    <col min="3075" max="3075" width="0.90625" style="59" customWidth="1"/>
    <col min="3076" max="3086" width="7.36328125" style="59" customWidth="1"/>
    <col min="3087" max="3328" width="8.6328125" style="59"/>
    <col min="3329" max="3329" width="4.08984375" style="59" customWidth="1"/>
    <col min="3330" max="3330" width="4.36328125" style="59" customWidth="1"/>
    <col min="3331" max="3331" width="0.90625" style="59" customWidth="1"/>
    <col min="3332" max="3342" width="7.36328125" style="59" customWidth="1"/>
    <col min="3343" max="3584" width="8.6328125" style="59"/>
    <col min="3585" max="3585" width="4.08984375" style="59" customWidth="1"/>
    <col min="3586" max="3586" width="4.36328125" style="59" customWidth="1"/>
    <col min="3587" max="3587" width="0.90625" style="59" customWidth="1"/>
    <col min="3588" max="3598" width="7.36328125" style="59" customWidth="1"/>
    <col min="3599" max="3840" width="8.6328125" style="59"/>
    <col min="3841" max="3841" width="4.08984375" style="59" customWidth="1"/>
    <col min="3842" max="3842" width="4.36328125" style="59" customWidth="1"/>
    <col min="3843" max="3843" width="0.90625" style="59" customWidth="1"/>
    <col min="3844" max="3854" width="7.36328125" style="59" customWidth="1"/>
    <col min="3855" max="4096" width="8.6328125" style="59"/>
    <col min="4097" max="4097" width="4.08984375" style="59" customWidth="1"/>
    <col min="4098" max="4098" width="4.36328125" style="59" customWidth="1"/>
    <col min="4099" max="4099" width="0.90625" style="59" customWidth="1"/>
    <col min="4100" max="4110" width="7.36328125" style="59" customWidth="1"/>
    <col min="4111" max="4352" width="8.6328125" style="59"/>
    <col min="4353" max="4353" width="4.08984375" style="59" customWidth="1"/>
    <col min="4354" max="4354" width="4.36328125" style="59" customWidth="1"/>
    <col min="4355" max="4355" width="0.90625" style="59" customWidth="1"/>
    <col min="4356" max="4366" width="7.36328125" style="59" customWidth="1"/>
    <col min="4367" max="4608" width="8.6328125" style="59"/>
    <col min="4609" max="4609" width="4.08984375" style="59" customWidth="1"/>
    <col min="4610" max="4610" width="4.36328125" style="59" customWidth="1"/>
    <col min="4611" max="4611" width="0.90625" style="59" customWidth="1"/>
    <col min="4612" max="4622" width="7.36328125" style="59" customWidth="1"/>
    <col min="4623" max="4864" width="8.6328125" style="59"/>
    <col min="4865" max="4865" width="4.08984375" style="59" customWidth="1"/>
    <col min="4866" max="4866" width="4.36328125" style="59" customWidth="1"/>
    <col min="4867" max="4867" width="0.90625" style="59" customWidth="1"/>
    <col min="4868" max="4878" width="7.36328125" style="59" customWidth="1"/>
    <col min="4879" max="5120" width="8.6328125" style="59"/>
    <col min="5121" max="5121" width="4.08984375" style="59" customWidth="1"/>
    <col min="5122" max="5122" width="4.36328125" style="59" customWidth="1"/>
    <col min="5123" max="5123" width="0.90625" style="59" customWidth="1"/>
    <col min="5124" max="5134" width="7.36328125" style="59" customWidth="1"/>
    <col min="5135" max="5376" width="8.6328125" style="59"/>
    <col min="5377" max="5377" width="4.08984375" style="59" customWidth="1"/>
    <col min="5378" max="5378" width="4.36328125" style="59" customWidth="1"/>
    <col min="5379" max="5379" width="0.90625" style="59" customWidth="1"/>
    <col min="5380" max="5390" width="7.36328125" style="59" customWidth="1"/>
    <col min="5391" max="5632" width="8.6328125" style="59"/>
    <col min="5633" max="5633" width="4.08984375" style="59" customWidth="1"/>
    <col min="5634" max="5634" width="4.36328125" style="59" customWidth="1"/>
    <col min="5635" max="5635" width="0.90625" style="59" customWidth="1"/>
    <col min="5636" max="5646" width="7.36328125" style="59" customWidth="1"/>
    <col min="5647" max="5888" width="8.6328125" style="59"/>
    <col min="5889" max="5889" width="4.08984375" style="59" customWidth="1"/>
    <col min="5890" max="5890" width="4.36328125" style="59" customWidth="1"/>
    <col min="5891" max="5891" width="0.90625" style="59" customWidth="1"/>
    <col min="5892" max="5902" width="7.36328125" style="59" customWidth="1"/>
    <col min="5903" max="6144" width="8.6328125" style="59"/>
    <col min="6145" max="6145" width="4.08984375" style="59" customWidth="1"/>
    <col min="6146" max="6146" width="4.36328125" style="59" customWidth="1"/>
    <col min="6147" max="6147" width="0.90625" style="59" customWidth="1"/>
    <col min="6148" max="6158" width="7.36328125" style="59" customWidth="1"/>
    <col min="6159" max="6400" width="8.6328125" style="59"/>
    <col min="6401" max="6401" width="4.08984375" style="59" customWidth="1"/>
    <col min="6402" max="6402" width="4.36328125" style="59" customWidth="1"/>
    <col min="6403" max="6403" width="0.90625" style="59" customWidth="1"/>
    <col min="6404" max="6414" width="7.36328125" style="59" customWidth="1"/>
    <col min="6415" max="6656" width="8.6328125" style="59"/>
    <col min="6657" max="6657" width="4.08984375" style="59" customWidth="1"/>
    <col min="6658" max="6658" width="4.36328125" style="59" customWidth="1"/>
    <col min="6659" max="6659" width="0.90625" style="59" customWidth="1"/>
    <col min="6660" max="6670" width="7.36328125" style="59" customWidth="1"/>
    <col min="6671" max="6912" width="8.6328125" style="59"/>
    <col min="6913" max="6913" width="4.08984375" style="59" customWidth="1"/>
    <col min="6914" max="6914" width="4.36328125" style="59" customWidth="1"/>
    <col min="6915" max="6915" width="0.90625" style="59" customWidth="1"/>
    <col min="6916" max="6926" width="7.36328125" style="59" customWidth="1"/>
    <col min="6927" max="7168" width="8.6328125" style="59"/>
    <col min="7169" max="7169" width="4.08984375" style="59" customWidth="1"/>
    <col min="7170" max="7170" width="4.36328125" style="59" customWidth="1"/>
    <col min="7171" max="7171" width="0.90625" style="59" customWidth="1"/>
    <col min="7172" max="7182" width="7.36328125" style="59" customWidth="1"/>
    <col min="7183" max="7424" width="8.6328125" style="59"/>
    <col min="7425" max="7425" width="4.08984375" style="59" customWidth="1"/>
    <col min="7426" max="7426" width="4.36328125" style="59" customWidth="1"/>
    <col min="7427" max="7427" width="0.90625" style="59" customWidth="1"/>
    <col min="7428" max="7438" width="7.36328125" style="59" customWidth="1"/>
    <col min="7439" max="7680" width="8.6328125" style="59"/>
    <col min="7681" max="7681" width="4.08984375" style="59" customWidth="1"/>
    <col min="7682" max="7682" width="4.36328125" style="59" customWidth="1"/>
    <col min="7683" max="7683" width="0.90625" style="59" customWidth="1"/>
    <col min="7684" max="7694" width="7.36328125" style="59" customWidth="1"/>
    <col min="7695" max="7936" width="8.6328125" style="59"/>
    <col min="7937" max="7937" width="4.08984375" style="59" customWidth="1"/>
    <col min="7938" max="7938" width="4.36328125" style="59" customWidth="1"/>
    <col min="7939" max="7939" width="0.90625" style="59" customWidth="1"/>
    <col min="7940" max="7950" width="7.36328125" style="59" customWidth="1"/>
    <col min="7951" max="8192" width="8.6328125" style="59"/>
    <col min="8193" max="8193" width="4.08984375" style="59" customWidth="1"/>
    <col min="8194" max="8194" width="4.36328125" style="59" customWidth="1"/>
    <col min="8195" max="8195" width="0.90625" style="59" customWidth="1"/>
    <col min="8196" max="8206" width="7.36328125" style="59" customWidth="1"/>
    <col min="8207" max="8448" width="8.6328125" style="59"/>
    <col min="8449" max="8449" width="4.08984375" style="59" customWidth="1"/>
    <col min="8450" max="8450" width="4.36328125" style="59" customWidth="1"/>
    <col min="8451" max="8451" width="0.90625" style="59" customWidth="1"/>
    <col min="8452" max="8462" width="7.36328125" style="59" customWidth="1"/>
    <col min="8463" max="8704" width="8.6328125" style="59"/>
    <col min="8705" max="8705" width="4.08984375" style="59" customWidth="1"/>
    <col min="8706" max="8706" width="4.36328125" style="59" customWidth="1"/>
    <col min="8707" max="8707" width="0.90625" style="59" customWidth="1"/>
    <col min="8708" max="8718" width="7.36328125" style="59" customWidth="1"/>
    <col min="8719" max="8960" width="8.6328125" style="59"/>
    <col min="8961" max="8961" width="4.08984375" style="59" customWidth="1"/>
    <col min="8962" max="8962" width="4.36328125" style="59" customWidth="1"/>
    <col min="8963" max="8963" width="0.90625" style="59" customWidth="1"/>
    <col min="8964" max="8974" width="7.36328125" style="59" customWidth="1"/>
    <col min="8975" max="9216" width="8.6328125" style="59"/>
    <col min="9217" max="9217" width="4.08984375" style="59" customWidth="1"/>
    <col min="9218" max="9218" width="4.36328125" style="59" customWidth="1"/>
    <col min="9219" max="9219" width="0.90625" style="59" customWidth="1"/>
    <col min="9220" max="9230" width="7.36328125" style="59" customWidth="1"/>
    <col min="9231" max="9472" width="8.6328125" style="59"/>
    <col min="9473" max="9473" width="4.08984375" style="59" customWidth="1"/>
    <col min="9474" max="9474" width="4.36328125" style="59" customWidth="1"/>
    <col min="9475" max="9475" width="0.90625" style="59" customWidth="1"/>
    <col min="9476" max="9486" width="7.36328125" style="59" customWidth="1"/>
    <col min="9487" max="9728" width="8.6328125" style="59"/>
    <col min="9729" max="9729" width="4.08984375" style="59" customWidth="1"/>
    <col min="9730" max="9730" width="4.36328125" style="59" customWidth="1"/>
    <col min="9731" max="9731" width="0.90625" style="59" customWidth="1"/>
    <col min="9732" max="9742" width="7.36328125" style="59" customWidth="1"/>
    <col min="9743" max="9984" width="8.6328125" style="59"/>
    <col min="9985" max="9985" width="4.08984375" style="59" customWidth="1"/>
    <col min="9986" max="9986" width="4.36328125" style="59" customWidth="1"/>
    <col min="9987" max="9987" width="0.90625" style="59" customWidth="1"/>
    <col min="9988" max="9998" width="7.36328125" style="59" customWidth="1"/>
    <col min="9999" max="10240" width="8.6328125" style="59"/>
    <col min="10241" max="10241" width="4.08984375" style="59" customWidth="1"/>
    <col min="10242" max="10242" width="4.36328125" style="59" customWidth="1"/>
    <col min="10243" max="10243" width="0.90625" style="59" customWidth="1"/>
    <col min="10244" max="10254" width="7.36328125" style="59" customWidth="1"/>
    <col min="10255" max="10496" width="8.6328125" style="59"/>
    <col min="10497" max="10497" width="4.08984375" style="59" customWidth="1"/>
    <col min="10498" max="10498" width="4.36328125" style="59" customWidth="1"/>
    <col min="10499" max="10499" width="0.90625" style="59" customWidth="1"/>
    <col min="10500" max="10510" width="7.36328125" style="59" customWidth="1"/>
    <col min="10511" max="10752" width="8.6328125" style="59"/>
    <col min="10753" max="10753" width="4.08984375" style="59" customWidth="1"/>
    <col min="10754" max="10754" width="4.36328125" style="59" customWidth="1"/>
    <col min="10755" max="10755" width="0.90625" style="59" customWidth="1"/>
    <col min="10756" max="10766" width="7.36328125" style="59" customWidth="1"/>
    <col min="10767" max="11008" width="8.6328125" style="59"/>
    <col min="11009" max="11009" width="4.08984375" style="59" customWidth="1"/>
    <col min="11010" max="11010" width="4.36328125" style="59" customWidth="1"/>
    <col min="11011" max="11011" width="0.90625" style="59" customWidth="1"/>
    <col min="11012" max="11022" width="7.36328125" style="59" customWidth="1"/>
    <col min="11023" max="11264" width="8.6328125" style="59"/>
    <col min="11265" max="11265" width="4.08984375" style="59" customWidth="1"/>
    <col min="11266" max="11266" width="4.36328125" style="59" customWidth="1"/>
    <col min="11267" max="11267" width="0.90625" style="59" customWidth="1"/>
    <col min="11268" max="11278" width="7.36328125" style="59" customWidth="1"/>
    <col min="11279" max="11520" width="8.6328125" style="59"/>
    <col min="11521" max="11521" width="4.08984375" style="59" customWidth="1"/>
    <col min="11522" max="11522" width="4.36328125" style="59" customWidth="1"/>
    <col min="11523" max="11523" width="0.90625" style="59" customWidth="1"/>
    <col min="11524" max="11534" width="7.36328125" style="59" customWidth="1"/>
    <col min="11535" max="11776" width="8.6328125" style="59"/>
    <col min="11777" max="11777" width="4.08984375" style="59" customWidth="1"/>
    <col min="11778" max="11778" width="4.36328125" style="59" customWidth="1"/>
    <col min="11779" max="11779" width="0.90625" style="59" customWidth="1"/>
    <col min="11780" max="11790" width="7.36328125" style="59" customWidth="1"/>
    <col min="11791" max="12032" width="8.6328125" style="59"/>
    <col min="12033" max="12033" width="4.08984375" style="59" customWidth="1"/>
    <col min="12034" max="12034" width="4.36328125" style="59" customWidth="1"/>
    <col min="12035" max="12035" width="0.90625" style="59" customWidth="1"/>
    <col min="12036" max="12046" width="7.36328125" style="59" customWidth="1"/>
    <col min="12047" max="12288" width="8.6328125" style="59"/>
    <col min="12289" max="12289" width="4.08984375" style="59" customWidth="1"/>
    <col min="12290" max="12290" width="4.36328125" style="59" customWidth="1"/>
    <col min="12291" max="12291" width="0.90625" style="59" customWidth="1"/>
    <col min="12292" max="12302" width="7.36328125" style="59" customWidth="1"/>
    <col min="12303" max="12544" width="8.6328125" style="59"/>
    <col min="12545" max="12545" width="4.08984375" style="59" customWidth="1"/>
    <col min="12546" max="12546" width="4.36328125" style="59" customWidth="1"/>
    <col min="12547" max="12547" width="0.90625" style="59" customWidth="1"/>
    <col min="12548" max="12558" width="7.36328125" style="59" customWidth="1"/>
    <col min="12559" max="12800" width="8.6328125" style="59"/>
    <col min="12801" max="12801" width="4.08984375" style="59" customWidth="1"/>
    <col min="12802" max="12802" width="4.36328125" style="59" customWidth="1"/>
    <col min="12803" max="12803" width="0.90625" style="59" customWidth="1"/>
    <col min="12804" max="12814" width="7.36328125" style="59" customWidth="1"/>
    <col min="12815" max="13056" width="8.6328125" style="59"/>
    <col min="13057" max="13057" width="4.08984375" style="59" customWidth="1"/>
    <col min="13058" max="13058" width="4.36328125" style="59" customWidth="1"/>
    <col min="13059" max="13059" width="0.90625" style="59" customWidth="1"/>
    <col min="13060" max="13070" width="7.36328125" style="59" customWidth="1"/>
    <col min="13071" max="13312" width="8.6328125" style="59"/>
    <col min="13313" max="13313" width="4.08984375" style="59" customWidth="1"/>
    <col min="13314" max="13314" width="4.36328125" style="59" customWidth="1"/>
    <col min="13315" max="13315" width="0.90625" style="59" customWidth="1"/>
    <col min="13316" max="13326" width="7.36328125" style="59" customWidth="1"/>
    <col min="13327" max="13568" width="8.6328125" style="59"/>
    <col min="13569" max="13569" width="4.08984375" style="59" customWidth="1"/>
    <col min="13570" max="13570" width="4.36328125" style="59" customWidth="1"/>
    <col min="13571" max="13571" width="0.90625" style="59" customWidth="1"/>
    <col min="13572" max="13582" width="7.36328125" style="59" customWidth="1"/>
    <col min="13583" max="13824" width="8.6328125" style="59"/>
    <col min="13825" max="13825" width="4.08984375" style="59" customWidth="1"/>
    <col min="13826" max="13826" width="4.36328125" style="59" customWidth="1"/>
    <col min="13827" max="13827" width="0.90625" style="59" customWidth="1"/>
    <col min="13828" max="13838" width="7.36328125" style="59" customWidth="1"/>
    <col min="13839" max="14080" width="8.6328125" style="59"/>
    <col min="14081" max="14081" width="4.08984375" style="59" customWidth="1"/>
    <col min="14082" max="14082" width="4.36328125" style="59" customWidth="1"/>
    <col min="14083" max="14083" width="0.90625" style="59" customWidth="1"/>
    <col min="14084" max="14094" width="7.36328125" style="59" customWidth="1"/>
    <col min="14095" max="14336" width="8.6328125" style="59"/>
    <col min="14337" max="14337" width="4.08984375" style="59" customWidth="1"/>
    <col min="14338" max="14338" width="4.36328125" style="59" customWidth="1"/>
    <col min="14339" max="14339" width="0.90625" style="59" customWidth="1"/>
    <col min="14340" max="14350" width="7.36328125" style="59" customWidth="1"/>
    <col min="14351" max="14592" width="8.6328125" style="59"/>
    <col min="14593" max="14593" width="4.08984375" style="59" customWidth="1"/>
    <col min="14594" max="14594" width="4.36328125" style="59" customWidth="1"/>
    <col min="14595" max="14595" width="0.90625" style="59" customWidth="1"/>
    <col min="14596" max="14606" width="7.36328125" style="59" customWidth="1"/>
    <col min="14607" max="14848" width="8.6328125" style="59"/>
    <col min="14849" max="14849" width="4.08984375" style="59" customWidth="1"/>
    <col min="14850" max="14850" width="4.36328125" style="59" customWidth="1"/>
    <col min="14851" max="14851" width="0.90625" style="59" customWidth="1"/>
    <col min="14852" max="14862" width="7.36328125" style="59" customWidth="1"/>
    <col min="14863" max="15104" width="8.6328125" style="59"/>
    <col min="15105" max="15105" width="4.08984375" style="59" customWidth="1"/>
    <col min="15106" max="15106" width="4.36328125" style="59" customWidth="1"/>
    <col min="15107" max="15107" width="0.90625" style="59" customWidth="1"/>
    <col min="15108" max="15118" width="7.36328125" style="59" customWidth="1"/>
    <col min="15119" max="15360" width="8.6328125" style="59"/>
    <col min="15361" max="15361" width="4.08984375" style="59" customWidth="1"/>
    <col min="15362" max="15362" width="4.36328125" style="59" customWidth="1"/>
    <col min="15363" max="15363" width="0.90625" style="59" customWidth="1"/>
    <col min="15364" max="15374" width="7.36328125" style="59" customWidth="1"/>
    <col min="15375" max="15616" width="8.6328125" style="59"/>
    <col min="15617" max="15617" width="4.08984375" style="59" customWidth="1"/>
    <col min="15618" max="15618" width="4.36328125" style="59" customWidth="1"/>
    <col min="15619" max="15619" width="0.90625" style="59" customWidth="1"/>
    <col min="15620" max="15630" width="7.36328125" style="59" customWidth="1"/>
    <col min="15631" max="15872" width="8.6328125" style="59"/>
    <col min="15873" max="15873" width="4.08984375" style="59" customWidth="1"/>
    <col min="15874" max="15874" width="4.36328125" style="59" customWidth="1"/>
    <col min="15875" max="15875" width="0.90625" style="59" customWidth="1"/>
    <col min="15876" max="15886" width="7.36328125" style="59" customWidth="1"/>
    <col min="15887" max="16128" width="8.6328125" style="59"/>
    <col min="16129" max="16129" width="4.08984375" style="59" customWidth="1"/>
    <col min="16130" max="16130" width="4.36328125" style="59" customWidth="1"/>
    <col min="16131" max="16131" width="0.90625" style="59" customWidth="1"/>
    <col min="16132" max="16142" width="7.36328125" style="59" customWidth="1"/>
    <col min="16143" max="16384" width="8.6328125" style="59"/>
  </cols>
  <sheetData>
    <row r="1" spans="1:14" ht="24" customHeight="1">
      <c r="A1" s="722" t="s">
        <v>200</v>
      </c>
      <c r="B1" s="722"/>
      <c r="C1" s="722"/>
      <c r="D1" s="722"/>
      <c r="E1" s="722"/>
      <c r="F1" s="722"/>
      <c r="G1" s="722"/>
      <c r="H1" s="722"/>
      <c r="I1" s="722"/>
      <c r="J1" s="723"/>
      <c r="K1" s="723"/>
      <c r="L1" s="723"/>
      <c r="M1" s="723"/>
      <c r="N1" s="723"/>
    </row>
    <row r="2" spans="1:14" ht="15" customHeight="1">
      <c r="A2" s="60"/>
      <c r="B2" s="102"/>
      <c r="C2" s="102"/>
      <c r="D2" s="102"/>
      <c r="E2" s="102"/>
      <c r="F2" s="102"/>
      <c r="G2" s="102"/>
      <c r="H2" s="102"/>
      <c r="I2" s="61"/>
      <c r="J2" s="148"/>
      <c r="L2" s="148"/>
      <c r="M2" s="148"/>
      <c r="N2" s="148"/>
    </row>
    <row r="3" spans="1:14" ht="15" customHeight="1">
      <c r="A3" s="60"/>
      <c r="B3" s="102"/>
      <c r="C3" s="102"/>
      <c r="D3" s="102"/>
      <c r="E3" s="102"/>
      <c r="F3" s="102"/>
      <c r="G3" s="103"/>
      <c r="H3" s="103"/>
      <c r="I3" s="283"/>
      <c r="J3" s="103"/>
      <c r="K3" s="283"/>
      <c r="L3" s="60"/>
      <c r="M3" s="104" t="s">
        <v>201</v>
      </c>
      <c r="N3" s="104"/>
    </row>
    <row r="4" spans="1:14" ht="15" customHeight="1">
      <c r="A4" s="62" t="s">
        <v>70</v>
      </c>
      <c r="B4" s="62"/>
      <c r="C4" s="105"/>
      <c r="D4" s="107" t="s">
        <v>202</v>
      </c>
      <c r="E4" s="63" t="s">
        <v>203</v>
      </c>
      <c r="F4" s="62" t="s">
        <v>204</v>
      </c>
      <c r="G4" s="244" t="s">
        <v>196</v>
      </c>
      <c r="H4" s="62"/>
      <c r="I4" s="62"/>
      <c r="J4" s="62"/>
      <c r="K4" s="62"/>
      <c r="L4" s="62"/>
      <c r="M4" s="62"/>
      <c r="N4" s="62"/>
    </row>
    <row r="5" spans="1:14" ht="15" customHeight="1">
      <c r="A5" s="67"/>
      <c r="B5" s="67"/>
      <c r="C5" s="108"/>
      <c r="D5" s="110"/>
      <c r="E5" s="68"/>
      <c r="F5" s="67"/>
      <c r="G5" s="284" t="s">
        <v>205</v>
      </c>
      <c r="H5" s="284" t="s">
        <v>20</v>
      </c>
      <c r="I5" s="285" t="s">
        <v>21</v>
      </c>
      <c r="J5" s="286" t="s">
        <v>206</v>
      </c>
      <c r="K5" s="287"/>
      <c r="L5" s="287"/>
      <c r="M5" s="287"/>
      <c r="N5" s="287"/>
    </row>
    <row r="6" spans="1:14" ht="15" customHeight="1">
      <c r="A6" s="67"/>
      <c r="B6" s="67"/>
      <c r="C6" s="139"/>
      <c r="D6" s="110"/>
      <c r="E6" s="68"/>
      <c r="F6" s="67"/>
      <c r="G6" s="110"/>
      <c r="H6" s="110"/>
      <c r="I6" s="74"/>
      <c r="J6" s="288" t="s">
        <v>207</v>
      </c>
      <c r="K6" s="75" t="s">
        <v>208</v>
      </c>
      <c r="L6" s="289" t="s">
        <v>209</v>
      </c>
      <c r="M6" s="289" t="s">
        <v>210</v>
      </c>
      <c r="N6" s="290" t="s">
        <v>211</v>
      </c>
    </row>
    <row r="7" spans="1:14" ht="9" customHeight="1">
      <c r="A7" s="79"/>
      <c r="B7" s="79"/>
      <c r="C7" s="78"/>
      <c r="D7" s="79"/>
      <c r="E7" s="79"/>
      <c r="F7" s="79"/>
      <c r="G7" s="79"/>
      <c r="H7" s="79"/>
      <c r="I7" s="60"/>
      <c r="J7" s="255"/>
      <c r="K7" s="60"/>
      <c r="L7" s="255"/>
      <c r="M7" s="255"/>
      <c r="N7" s="255"/>
    </row>
    <row r="8" spans="1:14" ht="15" customHeight="1">
      <c r="A8" s="61" t="s">
        <v>212</v>
      </c>
      <c r="B8" s="61" t="s">
        <v>213</v>
      </c>
      <c r="C8" s="198"/>
      <c r="D8" s="204">
        <v>5</v>
      </c>
      <c r="E8" s="117">
        <v>66</v>
      </c>
      <c r="F8" s="117">
        <v>20</v>
      </c>
      <c r="G8" s="117">
        <v>1086</v>
      </c>
      <c r="H8" s="117">
        <v>609</v>
      </c>
      <c r="I8" s="117">
        <v>477</v>
      </c>
      <c r="J8" s="95" t="s">
        <v>86</v>
      </c>
      <c r="K8" s="95" t="s">
        <v>86</v>
      </c>
      <c r="L8" s="95" t="s">
        <v>86</v>
      </c>
      <c r="M8" s="95">
        <v>231</v>
      </c>
      <c r="N8" s="95">
        <v>855</v>
      </c>
    </row>
    <row r="9" spans="1:14" ht="15" customHeight="1">
      <c r="A9" s="61"/>
      <c r="B9" s="61" t="s">
        <v>214</v>
      </c>
      <c r="C9" s="198"/>
      <c r="D9" s="118">
        <v>5</v>
      </c>
      <c r="E9" s="118">
        <v>64</v>
      </c>
      <c r="F9" s="118">
        <v>14</v>
      </c>
      <c r="G9" s="118">
        <v>1060</v>
      </c>
      <c r="H9" s="118">
        <v>600</v>
      </c>
      <c r="I9" s="118">
        <v>460</v>
      </c>
      <c r="J9" s="95" t="s">
        <v>86</v>
      </c>
      <c r="K9" s="95" t="s">
        <v>86</v>
      </c>
      <c r="L9" s="95" t="s">
        <v>86</v>
      </c>
      <c r="M9" s="95">
        <v>261</v>
      </c>
      <c r="N9" s="95">
        <v>799</v>
      </c>
    </row>
    <row r="10" spans="1:14" s="91" customFormat="1" ht="15" customHeight="1">
      <c r="A10" s="61"/>
      <c r="B10" s="61" t="s">
        <v>215</v>
      </c>
      <c r="C10" s="198"/>
      <c r="D10" s="118">
        <v>5</v>
      </c>
      <c r="E10" s="118">
        <v>62</v>
      </c>
      <c r="F10" s="118">
        <v>19</v>
      </c>
      <c r="G10" s="118">
        <v>1044</v>
      </c>
      <c r="H10" s="118">
        <v>566</v>
      </c>
      <c r="I10" s="118">
        <v>478</v>
      </c>
      <c r="J10" s="95" t="s">
        <v>86</v>
      </c>
      <c r="K10" s="95" t="s">
        <v>86</v>
      </c>
      <c r="L10" s="95" t="s">
        <v>86</v>
      </c>
      <c r="M10" s="95">
        <v>164</v>
      </c>
      <c r="N10" s="95">
        <v>880</v>
      </c>
    </row>
    <row r="11" spans="1:14" ht="15" customHeight="1">
      <c r="A11" s="61"/>
      <c r="B11" s="61" t="s">
        <v>216</v>
      </c>
      <c r="C11" s="198"/>
      <c r="D11" s="118">
        <v>5</v>
      </c>
      <c r="E11" s="118">
        <v>56</v>
      </c>
      <c r="F11" s="118">
        <v>17</v>
      </c>
      <c r="G11" s="118">
        <v>952</v>
      </c>
      <c r="H11" s="118">
        <v>528</v>
      </c>
      <c r="I11" s="118">
        <v>424</v>
      </c>
      <c r="J11" s="95" t="s">
        <v>86</v>
      </c>
      <c r="K11" s="95" t="s">
        <v>86</v>
      </c>
      <c r="L11" s="95" t="s">
        <v>86</v>
      </c>
      <c r="M11" s="95">
        <v>153</v>
      </c>
      <c r="N11" s="95">
        <v>799</v>
      </c>
    </row>
    <row r="12" spans="1:14" s="128" customFormat="1" ht="15" customHeight="1">
      <c r="A12" s="201"/>
      <c r="B12" s="201" t="s">
        <v>217</v>
      </c>
      <c r="C12" s="291"/>
      <c r="D12" s="292">
        <v>4</v>
      </c>
      <c r="E12" s="126">
        <v>59</v>
      </c>
      <c r="F12" s="126">
        <v>17</v>
      </c>
      <c r="G12" s="126">
        <v>831</v>
      </c>
      <c r="H12" s="126">
        <v>459</v>
      </c>
      <c r="I12" s="126">
        <v>372</v>
      </c>
      <c r="J12" s="124" t="s">
        <v>86</v>
      </c>
      <c r="K12" s="124" t="s">
        <v>86</v>
      </c>
      <c r="L12" s="124" t="s">
        <v>86</v>
      </c>
      <c r="M12" s="275">
        <v>155</v>
      </c>
      <c r="N12" s="124">
        <v>676</v>
      </c>
    </row>
    <row r="13" spans="1:14" ht="10.5" customHeight="1">
      <c r="A13" s="60"/>
      <c r="B13" s="60"/>
      <c r="C13" s="198"/>
      <c r="D13" s="117"/>
      <c r="E13" s="117"/>
      <c r="F13" s="117"/>
      <c r="G13" s="117"/>
      <c r="H13" s="117"/>
      <c r="I13" s="117"/>
      <c r="J13" s="255"/>
      <c r="K13" s="60"/>
      <c r="L13" s="255"/>
      <c r="M13" s="255"/>
      <c r="N13" s="255"/>
    </row>
    <row r="14" spans="1:14" ht="15" customHeight="1">
      <c r="A14" s="205" t="s">
        <v>180</v>
      </c>
      <c r="B14" s="205"/>
      <c r="C14" s="198"/>
      <c r="D14" s="95" t="s">
        <v>86</v>
      </c>
      <c r="E14" s="95" t="s">
        <v>86</v>
      </c>
      <c r="F14" s="95" t="s">
        <v>86</v>
      </c>
      <c r="G14" s="95" t="s">
        <v>86</v>
      </c>
      <c r="H14" s="95" t="s">
        <v>86</v>
      </c>
      <c r="I14" s="95" t="s">
        <v>86</v>
      </c>
      <c r="J14" s="95" t="s">
        <v>86</v>
      </c>
      <c r="K14" s="95" t="s">
        <v>86</v>
      </c>
      <c r="L14" s="95" t="s">
        <v>86</v>
      </c>
      <c r="M14" s="95" t="s">
        <v>86</v>
      </c>
      <c r="N14" s="95" t="s">
        <v>86</v>
      </c>
    </row>
    <row r="15" spans="1:14" ht="15" customHeight="1">
      <c r="A15" s="205" t="s">
        <v>218</v>
      </c>
      <c r="B15" s="205"/>
      <c r="C15" s="198"/>
      <c r="D15" s="95" t="s">
        <v>86</v>
      </c>
      <c r="E15" s="95" t="s">
        <v>86</v>
      </c>
      <c r="F15" s="95" t="s">
        <v>86</v>
      </c>
      <c r="G15" s="95" t="s">
        <v>86</v>
      </c>
      <c r="H15" s="95" t="s">
        <v>86</v>
      </c>
      <c r="I15" s="95" t="s">
        <v>86</v>
      </c>
      <c r="J15" s="95" t="s">
        <v>86</v>
      </c>
      <c r="K15" s="95" t="s">
        <v>86</v>
      </c>
      <c r="L15" s="95" t="s">
        <v>86</v>
      </c>
      <c r="M15" s="95" t="s">
        <v>86</v>
      </c>
      <c r="N15" s="95" t="s">
        <v>86</v>
      </c>
    </row>
    <row r="16" spans="1:14" ht="15" customHeight="1">
      <c r="A16" s="205" t="s">
        <v>119</v>
      </c>
      <c r="B16" s="205"/>
      <c r="C16" s="198"/>
      <c r="D16" s="293">
        <v>4</v>
      </c>
      <c r="E16" s="118">
        <v>59</v>
      </c>
      <c r="F16" s="118">
        <v>17</v>
      </c>
      <c r="G16" s="118">
        <v>831</v>
      </c>
      <c r="H16" s="118">
        <v>459</v>
      </c>
      <c r="I16" s="118">
        <v>372</v>
      </c>
      <c r="J16" s="95" t="s">
        <v>86</v>
      </c>
      <c r="K16" s="95" t="s">
        <v>86</v>
      </c>
      <c r="L16" s="95" t="s">
        <v>86</v>
      </c>
      <c r="M16" s="117">
        <v>155</v>
      </c>
      <c r="N16" s="95">
        <v>676</v>
      </c>
    </row>
    <row r="17" spans="1:14" ht="9" customHeight="1">
      <c r="A17" s="99"/>
      <c r="B17" s="208"/>
      <c r="C17" s="209"/>
      <c r="D17" s="140"/>
      <c r="E17" s="140"/>
      <c r="F17" s="208"/>
      <c r="G17" s="140"/>
      <c r="H17" s="140"/>
      <c r="I17" s="140"/>
      <c r="J17" s="140"/>
      <c r="K17" s="140"/>
      <c r="L17" s="140"/>
      <c r="M17" s="140"/>
      <c r="N17" s="140"/>
    </row>
    <row r="18" spans="1:14" ht="15" customHeight="1">
      <c r="A18" s="60" t="s">
        <v>219</v>
      </c>
      <c r="B18" s="60"/>
      <c r="C18" s="102"/>
      <c r="D18" s="255"/>
      <c r="E18" s="255"/>
      <c r="F18" s="102"/>
      <c r="G18" s="255"/>
      <c r="H18" s="255"/>
      <c r="I18" s="255"/>
      <c r="J18" s="255"/>
      <c r="K18" s="255"/>
      <c r="L18" s="255"/>
      <c r="M18" s="255"/>
      <c r="N18" s="255"/>
    </row>
    <row r="19" spans="1:14" ht="15" customHeight="1">
      <c r="A19" s="102" t="s">
        <v>149</v>
      </c>
      <c r="B19" s="102"/>
      <c r="C19" s="102"/>
      <c r="D19" s="255"/>
      <c r="E19" s="255"/>
      <c r="F19" s="102"/>
      <c r="G19" s="255"/>
      <c r="H19" s="255"/>
      <c r="I19" s="255"/>
      <c r="J19" s="255"/>
      <c r="K19" s="255"/>
      <c r="L19" s="255"/>
      <c r="M19" s="255"/>
      <c r="N19" s="255"/>
    </row>
    <row r="20" spans="1:14" ht="15" customHeight="1">
      <c r="A20" s="60"/>
      <c r="B20" s="102"/>
      <c r="C20" s="102"/>
      <c r="D20" s="255"/>
      <c r="E20" s="255"/>
      <c r="F20" s="102"/>
      <c r="G20" s="255"/>
      <c r="H20" s="255"/>
      <c r="I20" s="255"/>
      <c r="J20" s="255"/>
      <c r="K20" s="255"/>
      <c r="L20" s="255"/>
      <c r="M20" s="255"/>
      <c r="N20" s="255"/>
    </row>
    <row r="21" spans="1:14" ht="15" customHeight="1">
      <c r="B21" s="148"/>
      <c r="C21" s="148"/>
      <c r="D21" s="154"/>
      <c r="E21" s="154"/>
      <c r="F21" s="148"/>
      <c r="G21" s="154"/>
      <c r="H21" s="154"/>
      <c r="I21" s="154"/>
      <c r="J21" s="154"/>
      <c r="K21" s="154"/>
      <c r="L21" s="154"/>
      <c r="M21" s="154"/>
      <c r="N21" s="154"/>
    </row>
    <row r="22" spans="1:14" ht="15" customHeight="1">
      <c r="B22" s="148"/>
      <c r="C22" s="148"/>
      <c r="D22" s="154"/>
      <c r="E22" s="154"/>
      <c r="F22" s="148"/>
      <c r="G22" s="154"/>
      <c r="H22" s="154"/>
      <c r="I22" s="154"/>
      <c r="J22" s="154"/>
      <c r="K22" s="154"/>
      <c r="L22" s="154"/>
      <c r="M22" s="154"/>
      <c r="N22" s="154"/>
    </row>
    <row r="23" spans="1:14" ht="15" customHeight="1">
      <c r="B23" s="148"/>
      <c r="C23" s="148"/>
      <c r="D23" s="154"/>
      <c r="E23" s="154"/>
      <c r="F23" s="148"/>
      <c r="G23" s="154"/>
      <c r="H23" s="154"/>
      <c r="I23" s="154"/>
      <c r="J23" s="154"/>
      <c r="K23" s="154"/>
      <c r="L23" s="154"/>
      <c r="M23" s="154"/>
      <c r="N23" s="154"/>
    </row>
    <row r="24" spans="1:14" ht="15" customHeight="1">
      <c r="B24" s="148"/>
      <c r="C24" s="148"/>
      <c r="D24" s="154"/>
      <c r="E24" s="154"/>
      <c r="F24" s="148"/>
      <c r="G24" s="154"/>
      <c r="H24" s="154"/>
      <c r="I24" s="154"/>
      <c r="J24" s="154"/>
      <c r="K24" s="154"/>
      <c r="L24" s="154"/>
      <c r="M24" s="154"/>
      <c r="N24" s="154"/>
    </row>
    <row r="25" spans="1:14" ht="15" customHeight="1">
      <c r="B25" s="148"/>
      <c r="C25" s="148"/>
      <c r="D25" s="154"/>
      <c r="E25" s="154"/>
      <c r="F25" s="148"/>
      <c r="G25" s="154"/>
      <c r="H25" s="154"/>
      <c r="I25" s="154"/>
      <c r="J25" s="154"/>
      <c r="K25" s="154"/>
      <c r="L25" s="154"/>
      <c r="M25" s="154"/>
      <c r="N25" s="154"/>
    </row>
    <row r="26" spans="1:14" ht="15" customHeight="1">
      <c r="B26" s="148"/>
      <c r="C26" s="148"/>
      <c r="D26" s="154"/>
      <c r="E26" s="154"/>
      <c r="F26" s="148"/>
      <c r="G26" s="154"/>
      <c r="H26" s="154"/>
      <c r="I26" s="154"/>
      <c r="J26" s="154"/>
      <c r="K26" s="154"/>
      <c r="L26" s="154"/>
      <c r="M26" s="154"/>
      <c r="N26" s="154"/>
    </row>
    <row r="27" spans="1:14" ht="15" customHeight="1">
      <c r="B27" s="148"/>
      <c r="C27" s="148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</row>
    <row r="28" spans="1:14" ht="15" customHeight="1"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</row>
    <row r="29" spans="1:14" ht="15" customHeight="1"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8"/>
    </row>
    <row r="30" spans="1:14" ht="15" customHeight="1"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</row>
    <row r="31" spans="1:14" ht="15" customHeight="1">
      <c r="B31" s="148"/>
      <c r="C31" s="148"/>
      <c r="D31" s="148"/>
      <c r="E31" s="148"/>
      <c r="F31" s="148"/>
      <c r="G31" s="148"/>
      <c r="H31" s="148"/>
      <c r="I31" s="148"/>
      <c r="J31" s="148"/>
      <c r="K31" s="148"/>
      <c r="L31" s="148"/>
      <c r="M31" s="148"/>
      <c r="N31" s="148"/>
    </row>
  </sheetData>
  <mergeCells count="14">
    <mergeCell ref="J5:N5"/>
    <mergeCell ref="A14:B14"/>
    <mergeCell ref="A15:B15"/>
    <mergeCell ref="A16:B16"/>
    <mergeCell ref="A1:N1"/>
    <mergeCell ref="M3:N3"/>
    <mergeCell ref="A4:B6"/>
    <mergeCell ref="D4:D6"/>
    <mergeCell ref="E4:E6"/>
    <mergeCell ref="F4:F6"/>
    <mergeCell ref="G4:N4"/>
    <mergeCell ref="G5:G6"/>
    <mergeCell ref="H5:H6"/>
    <mergeCell ref="I5:I6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12</vt:i4>
      </vt:variant>
    </vt:vector>
  </HeadingPairs>
  <TitlesOfParts>
    <vt:vector size="40" baseType="lpstr">
      <vt:lpstr>1801</vt:lpstr>
      <vt:lpstr>1802</vt:lpstr>
      <vt:lpstr>1803</vt:lpstr>
      <vt:lpstr>1804</vt:lpstr>
      <vt:lpstr>1805</vt:lpstr>
      <vt:lpstr>1806</vt:lpstr>
      <vt:lpstr>1807</vt:lpstr>
      <vt:lpstr>1808</vt:lpstr>
      <vt:lpstr>1809</vt:lpstr>
      <vt:lpstr>1810</vt:lpstr>
      <vt:lpstr>1811</vt:lpstr>
      <vt:lpstr>1812</vt:lpstr>
      <vt:lpstr>1813</vt:lpstr>
      <vt:lpstr>1814</vt:lpstr>
      <vt:lpstr>1815</vt:lpstr>
      <vt:lpstr>1816</vt:lpstr>
      <vt:lpstr>1817</vt:lpstr>
      <vt:lpstr>1818</vt:lpstr>
      <vt:lpstr>1819</vt:lpstr>
      <vt:lpstr>1820</vt:lpstr>
      <vt:lpstr>1821</vt:lpstr>
      <vt:lpstr>1822</vt:lpstr>
      <vt:lpstr>1823</vt:lpstr>
      <vt:lpstr>1824</vt:lpstr>
      <vt:lpstr>1825</vt:lpstr>
      <vt:lpstr>1826</vt:lpstr>
      <vt:lpstr>1827</vt:lpstr>
      <vt:lpstr>1828</vt:lpstr>
      <vt:lpstr>'1801'!_233</vt:lpstr>
      <vt:lpstr>'1803'!Print_Area</vt:lpstr>
      <vt:lpstr>'1811'!Print_Area</vt:lpstr>
      <vt:lpstr>'1812'!Print_Area</vt:lpstr>
      <vt:lpstr>'1813'!Print_Area</vt:lpstr>
      <vt:lpstr>'1820'!Print_Area</vt:lpstr>
      <vt:lpstr>'1821'!Print_Area</vt:lpstr>
      <vt:lpstr>'1822'!Print_Area</vt:lpstr>
      <vt:lpstr>'1823'!Print_Area</vt:lpstr>
      <vt:lpstr>'1826'!Print_Area</vt:lpstr>
      <vt:lpstr>'1827'!Print_Area</vt:lpstr>
      <vt:lpstr>'1828'!Print_Area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2025-01-30T01:08:02Z</dcterms:created>
  <dcterms:modified xsi:type="dcterms:W3CDTF">2025-01-30T01:29:46Z</dcterms:modified>
</cp:coreProperties>
</file>