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c0132956\Desktop\"/>
    </mc:Choice>
  </mc:AlternateContent>
  <xr:revisionPtr revIDLastSave="0" documentId="13_ncr:1_{FA9B4A1E-1879-48D0-A7D0-A2114661CF24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5-11~5-13" sheetId="11" r:id="rId1"/>
    <sheet name="5-14~5-15" sheetId="3" r:id="rId2"/>
    <sheet name="5-16~5-18" sheetId="9" r:id="rId3"/>
    <sheet name="5-19~5-20" sheetId="8" r:id="rId4"/>
    <sheet name="5-21" sheetId="10" r:id="rId5"/>
  </sheets>
  <definedNames>
    <definedName name="_CALLMAINMENU_" localSheetId="1">#REF!</definedName>
    <definedName name="_CALLMAINMENU_" localSheetId="2">#REF!</definedName>
    <definedName name="_CALLMAINMENU_" localSheetId="3">#REF!</definedName>
    <definedName name="_CALLMAINMENU_" localSheetId="4">#REF!</definedName>
    <definedName name="_CALLMAINMENU_">#REF!</definedName>
    <definedName name="_CHECKAST_" localSheetId="1">#REF!</definedName>
    <definedName name="_CHECKAST_" localSheetId="2">#REF!</definedName>
    <definedName name="_CHECKAST_" localSheetId="3">#REF!</definedName>
    <definedName name="_CHECKAST_" localSheetId="4">#REF!</definedName>
    <definedName name="_CHECKAST_">#REF!</definedName>
    <definedName name="_CHENGDIREC_" localSheetId="1">#REF!</definedName>
    <definedName name="_CHENGDIREC_" localSheetId="2">#REF!</definedName>
    <definedName name="_CHENGDIREC_" localSheetId="3">#REF!</definedName>
    <definedName name="_CHENGDIREC_" localSheetId="4">#REF!</definedName>
    <definedName name="_CHENGDIREC_">#REF!</definedName>
    <definedName name="_COPYRANGE_" localSheetId="1">#REF!</definedName>
    <definedName name="_COPYRANGE_" localSheetId="2">#REF!</definedName>
    <definedName name="_COPYRANGE_" localSheetId="3">#REF!</definedName>
    <definedName name="_COPYRANGE_" localSheetId="4">#REF!</definedName>
    <definedName name="_COPYRANGE_">#REF!</definedName>
    <definedName name="_COPYTITLE1_" localSheetId="1">#REF!</definedName>
    <definedName name="_COPYTITLE1_" localSheetId="2">#REF!</definedName>
    <definedName name="_COPYTITLE1_" localSheetId="3">#REF!</definedName>
    <definedName name="_COPYTITLE1_" localSheetId="4">#REF!</definedName>
    <definedName name="_COPYTITLE1_">#REF!</definedName>
    <definedName name="_COPYTITLE2_" localSheetId="1">#REF!</definedName>
    <definedName name="_COPYTITLE2_" localSheetId="2">#REF!</definedName>
    <definedName name="_COPYTITLE2_" localSheetId="3">#REF!</definedName>
    <definedName name="_COPYTITLE2_" localSheetId="4">#REF!</definedName>
    <definedName name="_COPYTITLE2_">#REF!</definedName>
    <definedName name="_CREATE_" localSheetId="1">#REF!</definedName>
    <definedName name="_CREATE_" localSheetId="2">#REF!</definedName>
    <definedName name="_CREATE_" localSheetId="3">#REF!</definedName>
    <definedName name="_CREATE_" localSheetId="4">#REF!</definedName>
    <definedName name="_CREATE_">#REF!</definedName>
    <definedName name="_CREATE_ALPHTS_" localSheetId="1">#REF!</definedName>
    <definedName name="_CREATE_ALPHTS_" localSheetId="2">#REF!</definedName>
    <definedName name="_CREATE_ALPHTS_" localSheetId="3">#REF!</definedName>
    <definedName name="_CREATE_ALPHTS_" localSheetId="4">#REF!</definedName>
    <definedName name="_CREATE_ALPHTS_">#REF!</definedName>
    <definedName name="_CREATE_R2_" localSheetId="1">#REF!</definedName>
    <definedName name="_CREATE_R2_" localSheetId="2">#REF!</definedName>
    <definedName name="_CREATE_R2_" localSheetId="3">#REF!</definedName>
    <definedName name="_CREATE_R2_" localSheetId="4">#REF!</definedName>
    <definedName name="_CREATE_R2_">#REF!</definedName>
    <definedName name="_CREATE_R3_" localSheetId="1">#REF!</definedName>
    <definedName name="_CREATE_R3_" localSheetId="2">#REF!</definedName>
    <definedName name="_CREATE_R3_" localSheetId="3">#REF!</definedName>
    <definedName name="_CREATE_R3_" localSheetId="4">#REF!</definedName>
    <definedName name="_CREATE_R3_">#REF!</definedName>
    <definedName name="_CREATERANGES_" localSheetId="1">#REF!</definedName>
    <definedName name="_CREATERANGES_" localSheetId="2">#REF!</definedName>
    <definedName name="_CREATERANGES_" localSheetId="3">#REF!</definedName>
    <definedName name="_CREATERANGES_" localSheetId="4">#REF!</definedName>
    <definedName name="_CREATERANGES_">#REF!</definedName>
    <definedName name="_DISPERR_" localSheetId="1">#REF!</definedName>
    <definedName name="_DISPERR_" localSheetId="2">#REF!</definedName>
    <definedName name="_DISPERR_" localSheetId="3">#REF!</definedName>
    <definedName name="_DISPERR_" localSheetId="4">#REF!</definedName>
    <definedName name="_DISPERR_">#REF!</definedName>
    <definedName name="_DOCOPY_" localSheetId="1">#REF!</definedName>
    <definedName name="_DOCOPY_" localSheetId="2">#REF!</definedName>
    <definedName name="_DOCOPY_" localSheetId="3">#REF!</definedName>
    <definedName name="_DOCOPY_" localSheetId="4">#REF!</definedName>
    <definedName name="_DOCOPY_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IMPORT_" localSheetId="1">#REF!</definedName>
    <definedName name="_IMPORT_" localSheetId="2">#REF!</definedName>
    <definedName name="_IMPORT_" localSheetId="3">#REF!</definedName>
    <definedName name="_IMPORT_" localSheetId="4">#REF!</definedName>
    <definedName name="_IMPORT_">#REF!</definedName>
    <definedName name="_LISTFILE_" localSheetId="1">#REF!</definedName>
    <definedName name="_LISTFILE_" localSheetId="2">#REF!</definedName>
    <definedName name="_LISTFILE_" localSheetId="3">#REF!</definedName>
    <definedName name="_LISTFILE_" localSheetId="4">#REF!</definedName>
    <definedName name="_LISTFILE_">#REF!</definedName>
    <definedName name="_LOOKUP1_" localSheetId="1">#REF!</definedName>
    <definedName name="_LOOKUP1_" localSheetId="2">#REF!</definedName>
    <definedName name="_LOOKUP1_" localSheetId="3">#REF!</definedName>
    <definedName name="_LOOKUP1_" localSheetId="4">#REF!</definedName>
    <definedName name="_LOOKUP1_">#REF!</definedName>
    <definedName name="_LOOKUP2_" localSheetId="1">#REF!</definedName>
    <definedName name="_LOOKUP2_" localSheetId="2">#REF!</definedName>
    <definedName name="_LOOKUP2_" localSheetId="3">#REF!</definedName>
    <definedName name="_LOOKUP2_" localSheetId="4">#REF!</definedName>
    <definedName name="_LOOKUP2_">#REF!</definedName>
    <definedName name="_MSG_" localSheetId="1">#REF!</definedName>
    <definedName name="_MSG_" localSheetId="2">#REF!</definedName>
    <definedName name="_MSG_" localSheetId="3">#REF!</definedName>
    <definedName name="_MSG_" localSheetId="4">#REF!</definedName>
    <definedName name="_MSG_">#REF!</definedName>
    <definedName name="_MSG1" localSheetId="1">#REF!</definedName>
    <definedName name="_MSG1" localSheetId="2">#REF!</definedName>
    <definedName name="_MSG1" localSheetId="3">#REF!</definedName>
    <definedName name="_MSG1" localSheetId="4">#REF!</definedName>
    <definedName name="_MSG1">#REF!</definedName>
    <definedName name="_OFF_" localSheetId="1">#REF!</definedName>
    <definedName name="_OFF_" localSheetId="2">#REF!</definedName>
    <definedName name="_OFF_" localSheetId="3">#REF!</definedName>
    <definedName name="_OFF_" localSheetId="4">#REF!</definedName>
    <definedName name="_OFF_">#REF!</definedName>
    <definedName name="_ON_" localSheetId="1">#REF!</definedName>
    <definedName name="_ON_" localSheetId="2">#REF!</definedName>
    <definedName name="_ON_" localSheetId="3">#REF!</definedName>
    <definedName name="_ON_" localSheetId="4">#REF!</definedName>
    <definedName name="_ON_">#REF!</definedName>
    <definedName name="_PRINT_" localSheetId="1">#REF!</definedName>
    <definedName name="_PRINT_" localSheetId="2">#REF!</definedName>
    <definedName name="_PRINT_" localSheetId="3">#REF!</definedName>
    <definedName name="_PRINT_" localSheetId="4">#REF!</definedName>
    <definedName name="_PRINT_">#REF!</definedName>
    <definedName name="_PRINTALL_" localSheetId="1">#REF!</definedName>
    <definedName name="_PRINTALL_" localSheetId="2">#REF!</definedName>
    <definedName name="_PRINTALL_" localSheetId="3">#REF!</definedName>
    <definedName name="_PRINTALL_" localSheetId="4">#REF!</definedName>
    <definedName name="_PRINTALL_">#REF!</definedName>
    <definedName name="_QUIT_" localSheetId="1">#REF!</definedName>
    <definedName name="_QUIT_" localSheetId="2">#REF!</definedName>
    <definedName name="_QUIT_" localSheetId="3">#REF!</definedName>
    <definedName name="_QUIT_" localSheetId="4">#REF!</definedName>
    <definedName name="_QUIT_">#REF!</definedName>
    <definedName name="_RANGE_SETUP_" localSheetId="1">#REF!</definedName>
    <definedName name="_RANGE_SETUP_" localSheetId="2">#REF!</definedName>
    <definedName name="_RANGE_SETUP_" localSheetId="3">#REF!</definedName>
    <definedName name="_RANGE_SETUP_" localSheetId="4">#REF!</definedName>
    <definedName name="_RANGE_SETUP_">#REF!</definedName>
    <definedName name="_RESET_" localSheetId="1">#REF!</definedName>
    <definedName name="_RESET_" localSheetId="2">#REF!</definedName>
    <definedName name="_RESET_" localSheetId="3">#REF!</definedName>
    <definedName name="_RESET_" localSheetId="4">#REF!</definedName>
    <definedName name="_RESET_">#REF!</definedName>
    <definedName name="_SELECTREPORT_" localSheetId="1">#REF!</definedName>
    <definedName name="_SELECTREPORT_" localSheetId="2">#REF!</definedName>
    <definedName name="_SELECTREPORT_" localSheetId="3">#REF!</definedName>
    <definedName name="_SELECTREPORT_" localSheetId="4">#REF!</definedName>
    <definedName name="_SELECTREPORT_">#REF!</definedName>
    <definedName name="_TAKEAPOST_" localSheetId="1">#REF!</definedName>
    <definedName name="_TAKEAPOST_" localSheetId="2">#REF!</definedName>
    <definedName name="_TAKEAPOST_" localSheetId="3">#REF!</definedName>
    <definedName name="_TAKEAPOST_" localSheetId="4">#REF!</definedName>
    <definedName name="_TAKEAPOST_">#REF!</definedName>
    <definedName name="_VIEW_" localSheetId="1">#REF!</definedName>
    <definedName name="_VIEW_" localSheetId="2">#REF!</definedName>
    <definedName name="_VIEW_" localSheetId="3">#REF!</definedName>
    <definedName name="_VIEW_" localSheetId="4">#REF!</definedName>
    <definedName name="_VIEW_">#REF!</definedName>
    <definedName name="_XTRACT_" localSheetId="1">#REF!</definedName>
    <definedName name="_XTRACT_" localSheetId="2">#REF!</definedName>
    <definedName name="_XTRACT_" localSheetId="3">#REF!</definedName>
    <definedName name="_XTRACT_" localSheetId="4">#REF!</definedName>
    <definedName name="_XTRACT_">#REF!</definedName>
    <definedName name="\0" localSheetId="1">#REF!</definedName>
    <definedName name="\0" localSheetId="2">#REF!</definedName>
    <definedName name="\0" localSheetId="3">#REF!</definedName>
    <definedName name="\0" localSheetId="4">#REF!</definedName>
    <definedName name="\0">#REF!</definedName>
    <definedName name="\m" localSheetId="1">#REF!</definedName>
    <definedName name="\m" localSheetId="2">#REF!</definedName>
    <definedName name="\m" localSheetId="3">#REF!</definedName>
    <definedName name="\m" localSheetId="4">#REF!</definedName>
    <definedName name="\m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>#REF!</definedName>
    <definedName name="A_1" localSheetId="1">#REF!</definedName>
    <definedName name="A_1" localSheetId="2">#REF!</definedName>
    <definedName name="A_1" localSheetId="3">#REF!</definedName>
    <definedName name="A_1" localSheetId="4">#REF!</definedName>
    <definedName name="A_1">#REF!</definedName>
    <definedName name="ABSP1" localSheetId="1">#REF!</definedName>
    <definedName name="ABSP1" localSheetId="2">#REF!</definedName>
    <definedName name="ABSP1" localSheetId="3">#REF!</definedName>
    <definedName name="ABSP1" localSheetId="4">#REF!</definedName>
    <definedName name="ABSP1">#REF!</definedName>
    <definedName name="ABSP2" localSheetId="1">#REF!</definedName>
    <definedName name="ABSP2" localSheetId="2">#REF!</definedName>
    <definedName name="ABSP2" localSheetId="3">#REF!</definedName>
    <definedName name="ABSP2" localSheetId="4">#REF!</definedName>
    <definedName name="ABSP2">#REF!</definedName>
    <definedName name="ABSRSUM1" localSheetId="1">#REF!</definedName>
    <definedName name="ABSRSUM1" localSheetId="2">#REF!</definedName>
    <definedName name="ABSRSUM1" localSheetId="3">#REF!</definedName>
    <definedName name="ABSRSUM1" localSheetId="4">#REF!</definedName>
    <definedName name="ABSRSUM1">#REF!</definedName>
    <definedName name="ABSRSUM2" localSheetId="1">#REF!</definedName>
    <definedName name="ABSRSUM2" localSheetId="2">#REF!</definedName>
    <definedName name="ABSRSUM2" localSheetId="3">#REF!</definedName>
    <definedName name="ABSRSUM2" localSheetId="4">#REF!</definedName>
    <definedName name="ABSRSUM2">#REF!</definedName>
    <definedName name="ADDLINK1" localSheetId="1">#REF!</definedName>
    <definedName name="ADDLINK1" localSheetId="2">#REF!</definedName>
    <definedName name="ADDLINK1" localSheetId="3">#REF!</definedName>
    <definedName name="ADDLINK1" localSheetId="4">#REF!</definedName>
    <definedName name="ADDLINK1">#REF!</definedName>
    <definedName name="ADDLINK2" localSheetId="1">#REF!</definedName>
    <definedName name="ADDLINK2" localSheetId="2">#REF!</definedName>
    <definedName name="ADDLINK2" localSheetId="3">#REF!</definedName>
    <definedName name="ADDLINK2" localSheetId="4">#REF!</definedName>
    <definedName name="ADDLINK2">#REF!</definedName>
    <definedName name="ADDRESSP1" localSheetId="1">#REF!</definedName>
    <definedName name="ADDRESSP1" localSheetId="2">#REF!</definedName>
    <definedName name="ADDRESSP1" localSheetId="3">#REF!</definedName>
    <definedName name="ADDRESSP1" localSheetId="4">#REF!</definedName>
    <definedName name="ADDRESSP1">#REF!</definedName>
    <definedName name="ADDRESSP2" localSheetId="1">#REF!</definedName>
    <definedName name="ADDRESSP2" localSheetId="2">#REF!</definedName>
    <definedName name="ADDRESSP2" localSheetId="3">#REF!</definedName>
    <definedName name="ADDRESSP2" localSheetId="4">#REF!</definedName>
    <definedName name="ADDRESSP2">#REF!</definedName>
    <definedName name="ADDRESSRSUM1" localSheetId="1">#REF!</definedName>
    <definedName name="ADDRESSRSUM1" localSheetId="2">#REF!</definedName>
    <definedName name="ADDRESSRSUM1" localSheetId="3">#REF!</definedName>
    <definedName name="ADDRESSRSUM1" localSheetId="4">#REF!</definedName>
    <definedName name="ADDRESSRSUM1">#REF!</definedName>
    <definedName name="ADDRESSRSUM2" localSheetId="1">#REF!</definedName>
    <definedName name="ADDRESSRSUM2" localSheetId="2">#REF!</definedName>
    <definedName name="ADDRESSRSUM2" localSheetId="3">#REF!</definedName>
    <definedName name="ADDRESSRSUM2" localSheetId="4">#REF!</definedName>
    <definedName name="ADDRESSRSUM2">#REF!</definedName>
    <definedName name="AGAIN" localSheetId="1">#REF!</definedName>
    <definedName name="AGAIN" localSheetId="2">#REF!</definedName>
    <definedName name="AGAIN" localSheetId="3">#REF!</definedName>
    <definedName name="AGAIN" localSheetId="4">#REF!</definedName>
    <definedName name="AGAIN">#REF!</definedName>
    <definedName name="ALCTR" localSheetId="1">#REF!</definedName>
    <definedName name="ALCTR" localSheetId="2">#REF!</definedName>
    <definedName name="ALCTR" localSheetId="3">#REF!</definedName>
    <definedName name="ALCTR" localSheetId="4">#REF!</definedName>
    <definedName name="ALCTR">#REF!</definedName>
    <definedName name="APOSTCTR" localSheetId="1">#REF!</definedName>
    <definedName name="APOSTCTR" localSheetId="2">#REF!</definedName>
    <definedName name="APOSTCTR" localSheetId="3">#REF!</definedName>
    <definedName name="APOSTCTR" localSheetId="4">#REF!</definedName>
    <definedName name="APOSTCTR">#REF!</definedName>
    <definedName name="AV" localSheetId="1">#REF!</definedName>
    <definedName name="AV" localSheetId="2">#REF!</definedName>
    <definedName name="AV" localSheetId="3">#REF!</definedName>
    <definedName name="AV" localSheetId="4">#REF!</definedName>
    <definedName name="AV">#REF!</definedName>
    <definedName name="AV_2" localSheetId="1">#REF!</definedName>
    <definedName name="AV_2" localSheetId="2">#REF!</definedName>
    <definedName name="AV_2" localSheetId="3">#REF!</definedName>
    <definedName name="AV_2" localSheetId="4">#REF!</definedName>
    <definedName name="AV_2">#REF!</definedName>
    <definedName name="AV_3" localSheetId="1">#REF!</definedName>
    <definedName name="AV_3" localSheetId="2">#REF!</definedName>
    <definedName name="AV_3" localSheetId="3">#REF!</definedName>
    <definedName name="AV_3" localSheetId="4">#REF!</definedName>
    <definedName name="AV_3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>#REF!</definedName>
    <definedName name="B_1" localSheetId="1">#REF!</definedName>
    <definedName name="B_1" localSheetId="2">#REF!</definedName>
    <definedName name="B_1" localSheetId="3">#REF!</definedName>
    <definedName name="B_1" localSheetId="4">#REF!</definedName>
    <definedName name="B_1">#REF!</definedName>
    <definedName name="C_" localSheetId="1">#REF!</definedName>
    <definedName name="C_" localSheetId="2">#REF!</definedName>
    <definedName name="C_" localSheetId="3">#REF!</definedName>
    <definedName name="C_" localSheetId="4">#REF!</definedName>
    <definedName name="C_">#REF!</definedName>
    <definedName name="C_1" localSheetId="1">#REF!</definedName>
    <definedName name="C_1" localSheetId="2">#REF!</definedName>
    <definedName name="C_1" localSheetId="3">#REF!</definedName>
    <definedName name="C_1" localSheetId="4">#REF!</definedName>
    <definedName name="C_1">#REF!</definedName>
    <definedName name="CALC1" localSheetId="1">#REF!</definedName>
    <definedName name="CALC1" localSheetId="2">#REF!</definedName>
    <definedName name="CALC1" localSheetId="3">#REF!</definedName>
    <definedName name="CALC1" localSheetId="4">#REF!</definedName>
    <definedName name="CALC1">#REF!</definedName>
    <definedName name="CALC2" localSheetId="1">#REF!</definedName>
    <definedName name="CALC2" localSheetId="2">#REF!</definedName>
    <definedName name="CALC2" localSheetId="3">#REF!</definedName>
    <definedName name="CALC2" localSheetId="4">#REF!</definedName>
    <definedName name="CALC2">#REF!</definedName>
    <definedName name="CALCALL" localSheetId="1">#REF!</definedName>
    <definedName name="CALCALL" localSheetId="2">#REF!</definedName>
    <definedName name="CALCALL" localSheetId="3">#REF!</definedName>
    <definedName name="CALCALL" localSheetId="4">#REF!</definedName>
    <definedName name="CALCALL">#REF!</definedName>
    <definedName name="CELLADD" localSheetId="1">#REF!</definedName>
    <definedName name="CELLADD" localSheetId="2">#REF!</definedName>
    <definedName name="CELLADD" localSheetId="3">#REF!</definedName>
    <definedName name="CELLADD" localSheetId="4">#REF!</definedName>
    <definedName name="CELLADD">#REF!</definedName>
    <definedName name="CHAR_ALPH" localSheetId="1">#REF!</definedName>
    <definedName name="CHAR_ALPH" localSheetId="2">#REF!</definedName>
    <definedName name="CHAR_ALPH" localSheetId="3">#REF!</definedName>
    <definedName name="CHAR_ALPH" localSheetId="4">#REF!</definedName>
    <definedName name="CHAR_ALPH">#REF!</definedName>
    <definedName name="CONVERTED_CALC1" localSheetId="1">#REF!</definedName>
    <definedName name="CONVERTED_CALC1" localSheetId="2">#REF!</definedName>
    <definedName name="CONVERTED_CALC1" localSheetId="3">#REF!</definedName>
    <definedName name="CONVERTED_CALC1" localSheetId="4">#REF!</definedName>
    <definedName name="CONVERTED_CALC1">#REF!</definedName>
    <definedName name="CONVERTED_CALC2" localSheetId="1">#REF!</definedName>
    <definedName name="CONVERTED_CALC2" localSheetId="2">#REF!</definedName>
    <definedName name="CONVERTED_CALC2" localSheetId="3">#REF!</definedName>
    <definedName name="CONVERTED_CALC2" localSheetId="4">#REF!</definedName>
    <definedName name="CONVERTED_CALC2">#REF!</definedName>
    <definedName name="COPYREPORT" localSheetId="1">#REF!</definedName>
    <definedName name="COPYREPORT" localSheetId="2">#REF!</definedName>
    <definedName name="COPYREPORT" localSheetId="3">#REF!</definedName>
    <definedName name="COPYREPORT" localSheetId="4">#REF!</definedName>
    <definedName name="COPYREPORT">#REF!</definedName>
    <definedName name="CTR" localSheetId="1">#REF!</definedName>
    <definedName name="CTR" localSheetId="2">#REF!</definedName>
    <definedName name="CTR" localSheetId="3">#REF!</definedName>
    <definedName name="CTR" localSheetId="4">#REF!</definedName>
    <definedName name="CTR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>#REF!</definedName>
    <definedName name="D_1" localSheetId="1">#REF!</definedName>
    <definedName name="D_1" localSheetId="2">#REF!</definedName>
    <definedName name="D_1" localSheetId="3">#REF!</definedName>
    <definedName name="D_1" localSheetId="4">#REF!</definedName>
    <definedName name="D_1">#REF!</definedName>
    <definedName name="DEFINED_FORM1" localSheetId="1">#REF!</definedName>
    <definedName name="DEFINED_FORM1" localSheetId="2">#REF!</definedName>
    <definedName name="DEFINED_FORM1" localSheetId="3">#REF!</definedName>
    <definedName name="DEFINED_FORM1" localSheetId="4">#REF!</definedName>
    <definedName name="DEFINED_FORM1">#REF!</definedName>
    <definedName name="DEFINED_FORM2" localSheetId="1">#REF!</definedName>
    <definedName name="DEFINED_FORM2" localSheetId="2">#REF!</definedName>
    <definedName name="DEFINED_FORM2" localSheetId="3">#REF!</definedName>
    <definedName name="DEFINED_FORM2" localSheetId="4">#REF!</definedName>
    <definedName name="DEFINED_FORM2">#REF!</definedName>
    <definedName name="DENOMI" localSheetId="1">#REF!</definedName>
    <definedName name="DENOMI" localSheetId="2">#REF!</definedName>
    <definedName name="DENOMI" localSheetId="3">#REF!</definedName>
    <definedName name="DENOMI" localSheetId="4">#REF!</definedName>
    <definedName name="DENOMI">#REF!</definedName>
    <definedName name="DIRECTORY" localSheetId="1">#REF!</definedName>
    <definedName name="DIRECTORY" localSheetId="2">#REF!</definedName>
    <definedName name="DIRECTORY" localSheetId="3">#REF!</definedName>
    <definedName name="DIRECTORY" localSheetId="4">#REF!</definedName>
    <definedName name="DIRECTORY">#REF!</definedName>
    <definedName name="DOWNAGAIN" localSheetId="1">#REF!</definedName>
    <definedName name="DOWNAGAIN" localSheetId="2">#REF!</definedName>
    <definedName name="DOWNAGAIN" localSheetId="3">#REF!</definedName>
    <definedName name="DOWNAGAIN" localSheetId="4">#REF!</definedName>
    <definedName name="DOWNAGAIN">#REF!</definedName>
    <definedName name="DRC_SCN" localSheetId="1">#REF!</definedName>
    <definedName name="DRC_SCN" localSheetId="2">#REF!</definedName>
    <definedName name="DRC_SCN" localSheetId="3">#REF!</definedName>
    <definedName name="DRC_SCN" localSheetId="4">#REF!</definedName>
    <definedName name="DRC_SCN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>#REF!</definedName>
    <definedName name="E_1" localSheetId="1">#REF!</definedName>
    <definedName name="E_1" localSheetId="2">#REF!</definedName>
    <definedName name="E_1" localSheetId="3">#REF!</definedName>
    <definedName name="E_1" localSheetId="4">#REF!</definedName>
    <definedName name="E_1">#REF!</definedName>
    <definedName name="ERASEFILETABLE" localSheetId="1">#REF!</definedName>
    <definedName name="ERASEFILETABLE" localSheetId="2">#REF!</definedName>
    <definedName name="ERASEFILETABLE" localSheetId="3">#REF!</definedName>
    <definedName name="ERASEFILETABLE" localSheetId="4">#REF!</definedName>
    <definedName name="ERASEFILETABLE">#REF!</definedName>
    <definedName name="ERASEIMPORT" localSheetId="1">#REF!</definedName>
    <definedName name="ERASEIMPORT" localSheetId="2">#REF!</definedName>
    <definedName name="ERASEIMPORT" localSheetId="3">#REF!</definedName>
    <definedName name="ERASEIMPORT" localSheetId="4">#REF!</definedName>
    <definedName name="ERASEIMPORT">#REF!</definedName>
    <definedName name="ERASETITLE" localSheetId="1">#REF!</definedName>
    <definedName name="ERASETITLE" localSheetId="2">#REF!</definedName>
    <definedName name="ERASETITLE" localSheetId="3">#REF!</definedName>
    <definedName name="ERASETITLE" localSheetId="4">#REF!</definedName>
    <definedName name="ERASETITLE">#REF!</definedName>
    <definedName name="ERR_MSG" localSheetId="1">#REF!</definedName>
    <definedName name="ERR_MSG" localSheetId="2">#REF!</definedName>
    <definedName name="ERR_MSG" localSheetId="3">#REF!</definedName>
    <definedName name="ERR_MSG" localSheetId="4">#REF!</definedName>
    <definedName name="ERR_MSG">#REF!</definedName>
    <definedName name="EXISTLOOKUP1" localSheetId="1">#REF!</definedName>
    <definedName name="EXISTLOOKUP1" localSheetId="2">#REF!</definedName>
    <definedName name="EXISTLOOKUP1" localSheetId="3">#REF!</definedName>
    <definedName name="EXISTLOOKUP1" localSheetId="4">#REF!</definedName>
    <definedName name="EXISTLOOKUP1">#REF!</definedName>
    <definedName name="EXISTLOOKUP2" localSheetId="1">#REF!</definedName>
    <definedName name="EXISTLOOKUP2" localSheetId="2">#REF!</definedName>
    <definedName name="EXISTLOOKUP2" localSheetId="3">#REF!</definedName>
    <definedName name="EXISTLOOKUP2" localSheetId="4">#REF!</definedName>
    <definedName name="EXISTLOOKUP2">#REF!</definedName>
    <definedName name="EXITVERSION" localSheetId="1">#REF!</definedName>
    <definedName name="EXITVERSION" localSheetId="2">#REF!</definedName>
    <definedName name="EXITVERSION" localSheetId="3">#REF!</definedName>
    <definedName name="EXITVERSION" localSheetId="4">#REF!</definedName>
    <definedName name="EXITVERSION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>#REF!</definedName>
    <definedName name="FILENAME" localSheetId="1">#REF!</definedName>
    <definedName name="FILENAME" localSheetId="2">#REF!</definedName>
    <definedName name="FILENAME" localSheetId="3">#REF!</definedName>
    <definedName name="FILENAME" localSheetId="4">#REF!</definedName>
    <definedName name="FILENAME">#REF!</definedName>
    <definedName name="FILETABLE" localSheetId="1">#REF!</definedName>
    <definedName name="FILETABLE" localSheetId="2">#REF!</definedName>
    <definedName name="FILETABLE" localSheetId="3">#REF!</definedName>
    <definedName name="FILETABLE" localSheetId="4">#REF!</definedName>
    <definedName name="FILETABLE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>#REF!</definedName>
    <definedName name="HIDDEN1" localSheetId="1">#REF!</definedName>
    <definedName name="HIDDEN1" localSheetId="2">#REF!</definedName>
    <definedName name="HIDDEN1" localSheetId="3">#REF!</definedName>
    <definedName name="HIDDEN1" localSheetId="4">#REF!</definedName>
    <definedName name="HIDDEN1">#REF!</definedName>
    <definedName name="HIDDEN2" localSheetId="1">#REF!</definedName>
    <definedName name="HIDDEN2" localSheetId="2">#REF!</definedName>
    <definedName name="HIDDEN2" localSheetId="3">#REF!</definedName>
    <definedName name="HIDDEN2" localSheetId="4">#REF!</definedName>
    <definedName name="HIDDEN2">#REF!</definedName>
    <definedName name="HIDDEN3" localSheetId="1">#REF!</definedName>
    <definedName name="HIDDEN3" localSheetId="2">#REF!</definedName>
    <definedName name="HIDDEN3" localSheetId="3">#REF!</definedName>
    <definedName name="HIDDEN3" localSheetId="4">#REF!</definedName>
    <definedName name="HIDDEN3">#REF!</definedName>
    <definedName name="HIDDEN4" localSheetId="1">#REF!</definedName>
    <definedName name="HIDDEN4" localSheetId="2">#REF!</definedName>
    <definedName name="HIDDEN4" localSheetId="3">#REF!</definedName>
    <definedName name="HIDDEN4" localSheetId="4">#REF!</definedName>
    <definedName name="HIDDEN4">#REF!</definedName>
    <definedName name="I" localSheetId="1">#REF!</definedName>
    <definedName name="I" localSheetId="2">#REF!</definedName>
    <definedName name="I" localSheetId="3">#REF!</definedName>
    <definedName name="I" localSheetId="4">#REF!</definedName>
    <definedName name="I">#REF!</definedName>
    <definedName name="ISCALCBLANK1" localSheetId="1">#REF!</definedName>
    <definedName name="ISCALCBLANK1" localSheetId="2">#REF!</definedName>
    <definedName name="ISCALCBLANK1" localSheetId="3">#REF!</definedName>
    <definedName name="ISCALCBLANK1" localSheetId="4">#REF!</definedName>
    <definedName name="ISCALCBLANK1">#REF!</definedName>
    <definedName name="ISCALCBLANK2" localSheetId="1">#REF!</definedName>
    <definedName name="ISCALCBLANK2" localSheetId="2">#REF!</definedName>
    <definedName name="ISCALCBLANK2" localSheetId="3">#REF!</definedName>
    <definedName name="ISCALCBLANK2" localSheetId="4">#REF!</definedName>
    <definedName name="ISCALCBLANK2">#REF!</definedName>
    <definedName name="ISCALCRANGE" localSheetId="1">#REF!</definedName>
    <definedName name="ISCALCRANGE" localSheetId="2">#REF!</definedName>
    <definedName name="ISCALCRANGE" localSheetId="3">#REF!</definedName>
    <definedName name="ISCALCRANGE" localSheetId="4">#REF!</definedName>
    <definedName name="ISCALCRANGE">#REF!</definedName>
    <definedName name="ISLINK1" localSheetId="1">#REF!</definedName>
    <definedName name="ISLINK1" localSheetId="2">#REF!</definedName>
    <definedName name="ISLINK1" localSheetId="3">#REF!</definedName>
    <definedName name="ISLINK1" localSheetId="4">#REF!</definedName>
    <definedName name="ISLINK1">#REF!</definedName>
    <definedName name="ISLINK2" localSheetId="1">#REF!</definedName>
    <definedName name="ISLINK2" localSheetId="2">#REF!</definedName>
    <definedName name="ISLINK2" localSheetId="3">#REF!</definedName>
    <definedName name="ISLINK2" localSheetId="4">#REF!</definedName>
    <definedName name="ISLINK2">#REF!</definedName>
    <definedName name="ISRSUM1" localSheetId="1">#REF!</definedName>
    <definedName name="ISRSUM1" localSheetId="2">#REF!</definedName>
    <definedName name="ISRSUM1" localSheetId="3">#REF!</definedName>
    <definedName name="ISRSUM1" localSheetId="4">#REF!</definedName>
    <definedName name="ISRSUM1">#REF!</definedName>
    <definedName name="ISRSUM2" localSheetId="1">#REF!</definedName>
    <definedName name="ISRSUM2" localSheetId="2">#REF!</definedName>
    <definedName name="ISRSUM2" localSheetId="3">#REF!</definedName>
    <definedName name="ISRSUM2" localSheetId="4">#REF!</definedName>
    <definedName name="ISRSUM2">#REF!</definedName>
    <definedName name="ITMGET" localSheetId="1">#REF!</definedName>
    <definedName name="ITMGET" localSheetId="2">#REF!</definedName>
    <definedName name="ITMGET" localSheetId="3">#REF!</definedName>
    <definedName name="ITMGET" localSheetId="4">#REF!</definedName>
    <definedName name="ITMGET">#REF!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>#REF!</definedName>
    <definedName name="L" localSheetId="1">#REF!</definedName>
    <definedName name="L" localSheetId="2">#REF!</definedName>
    <definedName name="L" localSheetId="3">#REF!</definedName>
    <definedName name="L" localSheetId="4">#REF!</definedName>
    <definedName name="L">#REF!</definedName>
    <definedName name="LINK" localSheetId="1">#REF!</definedName>
    <definedName name="LINK" localSheetId="2">#REF!</definedName>
    <definedName name="LINK" localSheetId="3">#REF!</definedName>
    <definedName name="LINK" localSheetId="4">#REF!</definedName>
    <definedName name="LINK">#REF!</definedName>
    <definedName name="LINKFORMULA1" localSheetId="1">#REF!</definedName>
    <definedName name="LINKFORMULA1" localSheetId="2">#REF!</definedName>
    <definedName name="LINKFORMULA1" localSheetId="3">#REF!</definedName>
    <definedName name="LINKFORMULA1" localSheetId="4">#REF!</definedName>
    <definedName name="LINKFORMULA1">#REF!</definedName>
    <definedName name="LINKFORMULA2" localSheetId="1">#REF!</definedName>
    <definedName name="LINKFORMULA2" localSheetId="2">#REF!</definedName>
    <definedName name="LINKFORMULA2" localSheetId="3">#REF!</definedName>
    <definedName name="LINKFORMULA2" localSheetId="4">#REF!</definedName>
    <definedName name="LINKFORMULA2">#REF!</definedName>
    <definedName name="LOOKUPNUM1" localSheetId="1">#REF!</definedName>
    <definedName name="LOOKUPNUM1" localSheetId="2">#REF!</definedName>
    <definedName name="LOOKUPNUM1" localSheetId="3">#REF!</definedName>
    <definedName name="LOOKUPNUM1" localSheetId="4">#REF!</definedName>
    <definedName name="LOOKUPNUM1">#REF!</definedName>
    <definedName name="LOOKUPNUM2" localSheetId="1">#REF!</definedName>
    <definedName name="LOOKUPNUM2" localSheetId="2">#REF!</definedName>
    <definedName name="LOOKUPNUM2" localSheetId="3">#REF!</definedName>
    <definedName name="LOOKUPNUM2" localSheetId="4">#REF!</definedName>
    <definedName name="LOOKUPNUM2">#REF!</definedName>
    <definedName name="M" localSheetId="1">#REF!</definedName>
    <definedName name="M" localSheetId="2">#REF!</definedName>
    <definedName name="M" localSheetId="3">#REF!</definedName>
    <definedName name="M" localSheetId="4">#REF!</definedName>
    <definedName name="M">#REF!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>#REF!</definedName>
    <definedName name="MAINMENU" localSheetId="1">#REF!</definedName>
    <definedName name="MAINMENU" localSheetId="2">#REF!</definedName>
    <definedName name="MAINMENU" localSheetId="3">#REF!</definedName>
    <definedName name="MAINMENU" localSheetId="4">#REF!</definedName>
    <definedName name="MAINMENU">#REF!</definedName>
    <definedName name="MAXREPCOLS" localSheetId="1">#REF!</definedName>
    <definedName name="MAXREPCOLS" localSheetId="2">#REF!</definedName>
    <definedName name="MAXREPCOLS" localSheetId="3">#REF!</definedName>
    <definedName name="MAXREPCOLS" localSheetId="4">#REF!</definedName>
    <definedName name="MAXREPCOLS">#REF!</definedName>
    <definedName name="MENUAGAIN" localSheetId="1">#REF!</definedName>
    <definedName name="MENUAGAIN" localSheetId="2">#REF!</definedName>
    <definedName name="MENUAGAIN" localSheetId="3">#REF!</definedName>
    <definedName name="MENUAGAIN" localSheetId="4">#REF!</definedName>
    <definedName name="MENUAGAIN">#REF!</definedName>
    <definedName name="MES_SCN" localSheetId="1">#REF!</definedName>
    <definedName name="MES_SCN" localSheetId="2">#REF!</definedName>
    <definedName name="MES_SCN" localSheetId="3">#REF!</definedName>
    <definedName name="MES_SCN" localSheetId="4">#REF!</definedName>
    <definedName name="MES_SCN">#REF!</definedName>
    <definedName name="MESSAGE" localSheetId="1">#REF!</definedName>
    <definedName name="MESSAGE" localSheetId="2">#REF!</definedName>
    <definedName name="MESSAGE" localSheetId="3">#REF!</definedName>
    <definedName name="MESSAGE" localSheetId="4">#REF!</definedName>
    <definedName name="MESSAGE">#REF!</definedName>
    <definedName name="N" localSheetId="1">#REF!</definedName>
    <definedName name="N" localSheetId="2">#REF!</definedName>
    <definedName name="N" localSheetId="3">#REF!</definedName>
    <definedName name="N" localSheetId="4">#REF!</definedName>
    <definedName name="N">#REF!</definedName>
    <definedName name="NO_COL_AV" localSheetId="1">#REF!</definedName>
    <definedName name="NO_COL_AV" localSheetId="2">#REF!</definedName>
    <definedName name="NO_COL_AV" localSheetId="3">#REF!</definedName>
    <definedName name="NO_COL_AV" localSheetId="4">#REF!</definedName>
    <definedName name="NO_COL_AV">#REF!</definedName>
    <definedName name="NO_COL_RSUM" localSheetId="1">#REF!</definedName>
    <definedName name="NO_COL_RSUM" localSheetId="2">#REF!</definedName>
    <definedName name="NO_COL_RSUM" localSheetId="3">#REF!</definedName>
    <definedName name="NO_COL_RSUM" localSheetId="4">#REF!</definedName>
    <definedName name="NO_COL_RSUM">#REF!</definedName>
    <definedName name="NO_RECORDS" localSheetId="1">#REF!</definedName>
    <definedName name="NO_RECORDS" localSheetId="2">#REF!</definedName>
    <definedName name="NO_RECORDS" localSheetId="3">#REF!</definedName>
    <definedName name="NO_RECORDS" localSheetId="4">#REF!</definedName>
    <definedName name="NO_RECORDS">#REF!</definedName>
    <definedName name="NO_ROW_AV" localSheetId="1">#REF!</definedName>
    <definedName name="NO_ROW_AV" localSheetId="2">#REF!</definedName>
    <definedName name="NO_ROW_AV" localSheetId="3">#REF!</definedName>
    <definedName name="NO_ROW_AV" localSheetId="4">#REF!</definedName>
    <definedName name="NO_ROW_AV">#REF!</definedName>
    <definedName name="NO_ROW_RSUM" localSheetId="1">#REF!</definedName>
    <definedName name="NO_ROW_RSUM" localSheetId="2">#REF!</definedName>
    <definedName name="NO_ROW_RSUM" localSheetId="3">#REF!</definedName>
    <definedName name="NO_ROW_RSUM" localSheetId="4">#REF!</definedName>
    <definedName name="NO_ROW_RSUM">#REF!</definedName>
    <definedName name="NO_TITLECOLS" localSheetId="1">#REF!</definedName>
    <definedName name="NO_TITLECOLS" localSheetId="2">#REF!</definedName>
    <definedName name="NO_TITLECOLS" localSheetId="3">#REF!</definedName>
    <definedName name="NO_TITLECOLS" localSheetId="4">#REF!</definedName>
    <definedName name="NO_TITLECOLS">#REF!</definedName>
    <definedName name="NO_TITLES" localSheetId="1">#REF!</definedName>
    <definedName name="NO_TITLES" localSheetId="2">#REF!</definedName>
    <definedName name="NO_TITLES" localSheetId="3">#REF!</definedName>
    <definedName name="NO_TITLES" localSheetId="4">#REF!</definedName>
    <definedName name="NO_TITLES">#REF!</definedName>
    <definedName name="NOABSLINK1" localSheetId="1">#REF!</definedName>
    <definedName name="NOABSLINK1" localSheetId="2">#REF!</definedName>
    <definedName name="NOABSLINK1" localSheetId="3">#REF!</definedName>
    <definedName name="NOABSLINK1" localSheetId="4">#REF!</definedName>
    <definedName name="NOABSLINK1">#REF!</definedName>
    <definedName name="NOABSLINK1_1" localSheetId="1">#REF!</definedName>
    <definedName name="NOABSLINK1_1" localSheetId="2">#REF!</definedName>
    <definedName name="NOABSLINK1_1" localSheetId="3">#REF!</definedName>
    <definedName name="NOABSLINK1_1" localSheetId="4">#REF!</definedName>
    <definedName name="NOABSLINK1_1">#REF!</definedName>
    <definedName name="NOABSLINK2" localSheetId="1">#REF!</definedName>
    <definedName name="NOABSLINK2" localSheetId="2">#REF!</definedName>
    <definedName name="NOABSLINK2" localSheetId="3">#REF!</definedName>
    <definedName name="NOABSLINK2" localSheetId="4">#REF!</definedName>
    <definedName name="NOABSLINK2">#REF!</definedName>
    <definedName name="NOABSLINK2_1" localSheetId="1">#REF!</definedName>
    <definedName name="NOABSLINK2_1" localSheetId="2">#REF!</definedName>
    <definedName name="NOABSLINK2_1" localSheetId="3">#REF!</definedName>
    <definedName name="NOABSLINK2_1" localSheetId="4">#REF!</definedName>
    <definedName name="NOABSLINK2_1">#REF!</definedName>
    <definedName name="NOWAY" localSheetId="1">#REF!</definedName>
    <definedName name="NOWAY" localSheetId="2">#REF!</definedName>
    <definedName name="NOWAY" localSheetId="3">#REF!</definedName>
    <definedName name="NOWAY" localSheetId="4">#REF!</definedName>
    <definedName name="NOWAY">#REF!</definedName>
    <definedName name="O" localSheetId="1">#REF!</definedName>
    <definedName name="O" localSheetId="2">#REF!</definedName>
    <definedName name="O" localSheetId="3">#REF!</definedName>
    <definedName name="O" localSheetId="4">#REF!</definedName>
    <definedName name="O">#REF!</definedName>
    <definedName name="P" localSheetId="1">#REF!</definedName>
    <definedName name="P" localSheetId="2">#REF!</definedName>
    <definedName name="P" localSheetId="3">#REF!</definedName>
    <definedName name="P" localSheetId="4">#REF!</definedName>
    <definedName name="P">#REF!</definedName>
    <definedName name="PARAMS" localSheetId="1">#REF!</definedName>
    <definedName name="PARAMS" localSheetId="2">#REF!</definedName>
    <definedName name="PARAMS" localSheetId="3">#REF!</definedName>
    <definedName name="PARAMS" localSheetId="4">#REF!</definedName>
    <definedName name="PARAMS">#REF!</definedName>
    <definedName name="POP" localSheetId="1">#REF!</definedName>
    <definedName name="POP" localSheetId="2">#REF!</definedName>
    <definedName name="POP" localSheetId="3">#REF!</definedName>
    <definedName name="POP" localSheetId="4">#REF!</definedName>
    <definedName name="POP">#REF!</definedName>
    <definedName name="_xlnm.Print_Area" localSheetId="0">'5-11~5-13'!$A$1:$J$76</definedName>
    <definedName name="_xlnm.Print_Area" localSheetId="1">'5-14~5-15'!$A$1:$N$59</definedName>
    <definedName name="_xlnm.Print_Area" localSheetId="2">'5-16~5-18'!$A$1:$R$106</definedName>
    <definedName name="_xlnm.Print_Area" localSheetId="3">'5-19~5-20'!$A$1:$K$61</definedName>
    <definedName name="_xlnm.Print_Area" localSheetId="4">'5-21'!$A$1:$M$49</definedName>
    <definedName name="PRINTMENU" localSheetId="1">#REF!</definedName>
    <definedName name="PRINTMENU" localSheetId="2">#REF!</definedName>
    <definedName name="PRINTMENU" localSheetId="3">#REF!</definedName>
    <definedName name="PRINTMENU" localSheetId="4">#REF!</definedName>
    <definedName name="PRINTMENU">#REF!</definedName>
    <definedName name="PRNFILE" localSheetId="1">#REF!</definedName>
    <definedName name="PRNFILE" localSheetId="2">#REF!</definedName>
    <definedName name="PRNFILE" localSheetId="3">#REF!</definedName>
    <definedName name="PRNFILE" localSheetId="4">#REF!</definedName>
    <definedName name="PRNFILE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>#REF!</definedName>
    <definedName name="R_" localSheetId="1">#REF!</definedName>
    <definedName name="R_" localSheetId="2">#REF!</definedName>
    <definedName name="R_" localSheetId="3">#REF!</definedName>
    <definedName name="R_" localSheetId="4">#REF!</definedName>
    <definedName name="R_">#REF!</definedName>
    <definedName name="RANGETABLE" localSheetId="1">#REF!</definedName>
    <definedName name="RANGETABLE" localSheetId="2">#REF!</definedName>
    <definedName name="RANGETABLE" localSheetId="3">#REF!</definedName>
    <definedName name="RANGETABLE" localSheetId="4">#REF!</definedName>
    <definedName name="RANGETABLE">#REF!</definedName>
    <definedName name="REP_P1" localSheetId="1">#REF!</definedName>
    <definedName name="REP_P1" localSheetId="2">#REF!</definedName>
    <definedName name="REP_P1" localSheetId="3">#REF!</definedName>
    <definedName name="REP_P1" localSheetId="4">#REF!</definedName>
    <definedName name="REP_P1">#REF!</definedName>
    <definedName name="REP_P2" localSheetId="1">#REF!</definedName>
    <definedName name="REP_P2" localSheetId="2">#REF!</definedName>
    <definedName name="REP_P2" localSheetId="3">#REF!</definedName>
    <definedName name="REP_P2" localSheetId="4">#REF!</definedName>
    <definedName name="REP_P2">#REF!</definedName>
    <definedName name="REP_RSUM1" localSheetId="1">#REF!</definedName>
    <definedName name="REP_RSUM1" localSheetId="2">#REF!</definedName>
    <definedName name="REP_RSUM1" localSheetId="3">#REF!</definedName>
    <definedName name="REP_RSUM1" localSheetId="4">#REF!</definedName>
    <definedName name="REP_RSUM1">#REF!</definedName>
    <definedName name="REP_RSUM2" localSheetId="1">#REF!</definedName>
    <definedName name="REP_RSUM2" localSheetId="2">#REF!</definedName>
    <definedName name="REP_RSUM2" localSheetId="3">#REF!</definedName>
    <definedName name="REP_RSUM2" localSheetId="4">#REF!</definedName>
    <definedName name="REP_RSUM2">#REF!</definedName>
    <definedName name="REP2CALC" localSheetId="1">#REF!</definedName>
    <definedName name="REP2CALC" localSheetId="2">#REF!</definedName>
    <definedName name="REP2CALC" localSheetId="3">#REF!</definedName>
    <definedName name="REP2CALC" localSheetId="4">#REF!</definedName>
    <definedName name="REP2CALC">#REF!</definedName>
    <definedName name="REP3CALC" localSheetId="1">#REF!</definedName>
    <definedName name="REP3CALC" localSheetId="2">#REF!</definedName>
    <definedName name="REP3CALC" localSheetId="3">#REF!</definedName>
    <definedName name="REP3CALC" localSheetId="4">#REF!</definedName>
    <definedName name="REP3CALC">#REF!</definedName>
    <definedName name="REPEAT" localSheetId="1">#REF!</definedName>
    <definedName name="REPEAT" localSheetId="2">#REF!</definedName>
    <definedName name="REPEAT" localSheetId="3">#REF!</definedName>
    <definedName name="REPEAT" localSheetId="4">#REF!</definedName>
    <definedName name="REPEAT">#REF!</definedName>
    <definedName name="REPID" localSheetId="1">#REF!</definedName>
    <definedName name="REPID" localSheetId="2">#REF!</definedName>
    <definedName name="REPID" localSheetId="3">#REF!</definedName>
    <definedName name="REPID" localSheetId="4">#REF!</definedName>
    <definedName name="REPID">#REF!</definedName>
    <definedName name="REPORT_TABLE" localSheetId="1">#REF!</definedName>
    <definedName name="REPORT_TABLE" localSheetId="2">#REF!</definedName>
    <definedName name="REPORT_TABLE" localSheetId="3">#REF!</definedName>
    <definedName name="REPORT_TABLE" localSheetId="4">#REF!</definedName>
    <definedName name="REPORT_TABLE">#REF!</definedName>
    <definedName name="REPORT1" localSheetId="1">#REF!</definedName>
    <definedName name="REPORT1" localSheetId="2">#REF!</definedName>
    <definedName name="REPORT1" localSheetId="3">#REF!</definedName>
    <definedName name="REPORT1" localSheetId="4">#REF!</definedName>
    <definedName name="REPORT1">#REF!</definedName>
    <definedName name="REPORT2" localSheetId="1">#REF!</definedName>
    <definedName name="REPORT2" localSheetId="2">#REF!</definedName>
    <definedName name="REPORT2" localSheetId="3">#REF!</definedName>
    <definedName name="REPORT2" localSheetId="4">#REF!</definedName>
    <definedName name="REPORT2">#REF!</definedName>
    <definedName name="REPORT3" localSheetId="1">#REF!</definedName>
    <definedName name="REPORT3" localSheetId="2">#REF!</definedName>
    <definedName name="REPORT3" localSheetId="3">#REF!</definedName>
    <definedName name="REPORT3" localSheetId="4">#REF!</definedName>
    <definedName name="REPORT3">#REF!</definedName>
    <definedName name="REPORTID" localSheetId="1">#REF!</definedName>
    <definedName name="REPORTID" localSheetId="2">#REF!</definedName>
    <definedName name="REPORTID" localSheetId="3">#REF!</definedName>
    <definedName name="REPORTID" localSheetId="4">#REF!</definedName>
    <definedName name="REPORTID">#REF!</definedName>
    <definedName name="REPORTS_AREA" localSheetId="1">#REF!</definedName>
    <definedName name="REPORTS_AREA" localSheetId="2">#REF!</definedName>
    <definedName name="REPORTS_AREA" localSheetId="3">#REF!</definedName>
    <definedName name="REPORTS_AREA" localSheetId="4">#REF!</definedName>
    <definedName name="REPORTS_AREA">#REF!</definedName>
    <definedName name="REPRANGE" localSheetId="1">#REF!</definedName>
    <definedName name="REPRANGE" localSheetId="2">#REF!</definedName>
    <definedName name="REPRANGE" localSheetId="3">#REF!</definedName>
    <definedName name="REPRANGE" localSheetId="4">#REF!</definedName>
    <definedName name="REPRANGE">#REF!</definedName>
    <definedName name="RSUM" localSheetId="1">#REF!</definedName>
    <definedName name="RSUM" localSheetId="2">#REF!</definedName>
    <definedName name="RSUM" localSheetId="3">#REF!</definedName>
    <definedName name="RSUM" localSheetId="4">#REF!</definedName>
    <definedName name="RSUM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>#REF!</definedName>
    <definedName name="SAVEDIREC" localSheetId="1">#REF!</definedName>
    <definedName name="SAVEDIREC" localSheetId="2">#REF!</definedName>
    <definedName name="SAVEDIREC" localSheetId="3">#REF!</definedName>
    <definedName name="SAVEDIREC" localSheetId="4">#REF!</definedName>
    <definedName name="SAVEDIREC">#REF!</definedName>
    <definedName name="SAVEFILE" localSheetId="1">#REF!</definedName>
    <definedName name="SAVEFILE" localSheetId="2">#REF!</definedName>
    <definedName name="SAVEFILE" localSheetId="3">#REF!</definedName>
    <definedName name="SAVEFILE" localSheetId="4">#REF!</definedName>
    <definedName name="SAVEFILE">#REF!</definedName>
    <definedName name="START" localSheetId="1">#REF!</definedName>
    <definedName name="START" localSheetId="2">#REF!</definedName>
    <definedName name="START" localSheetId="3">#REF!</definedName>
    <definedName name="START" localSheetId="4">#REF!</definedName>
    <definedName name="START">#REF!</definedName>
    <definedName name="STARTPOS" localSheetId="1">#REF!</definedName>
    <definedName name="STARTPOS" localSheetId="2">#REF!</definedName>
    <definedName name="STARTPOS" localSheetId="3">#REF!</definedName>
    <definedName name="STARTPOS" localSheetId="4">#REF!</definedName>
    <definedName name="STARTPOS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>#REF!</definedName>
    <definedName name="TECH_SCN" localSheetId="1">#REF!</definedName>
    <definedName name="TECH_SCN" localSheetId="2">#REF!</definedName>
    <definedName name="TECH_SCN" localSheetId="3">#REF!</definedName>
    <definedName name="TECH_SCN" localSheetId="4">#REF!</definedName>
    <definedName name="TECH_SCN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>#REF!</definedName>
    <definedName name="V" localSheetId="1">#REF!</definedName>
    <definedName name="V" localSheetId="2">#REF!</definedName>
    <definedName name="V" localSheetId="3">#REF!</definedName>
    <definedName name="V" localSheetId="4">#REF!</definedName>
    <definedName name="V">#REF!</definedName>
    <definedName name="VIEWMENU" localSheetId="1">#REF!</definedName>
    <definedName name="VIEWMENU" localSheetId="2">#REF!</definedName>
    <definedName name="VIEWMENU" localSheetId="3">#REF!</definedName>
    <definedName name="VIEWMENU" localSheetId="4">#REF!</definedName>
    <definedName name="VIEWMENU">#REF!</definedName>
    <definedName name="VIEWREPORT1" localSheetId="1">#REF!</definedName>
    <definedName name="VIEWREPORT1" localSheetId="2">#REF!</definedName>
    <definedName name="VIEWREPORT1" localSheetId="3">#REF!</definedName>
    <definedName name="VIEWREPORT1" localSheetId="4">#REF!</definedName>
    <definedName name="VIEWREPORT1">#REF!</definedName>
    <definedName name="VIEWREPORT2" localSheetId="1">#REF!</definedName>
    <definedName name="VIEWREPORT2" localSheetId="2">#REF!</definedName>
    <definedName name="VIEWREPORT2" localSheetId="3">#REF!</definedName>
    <definedName name="VIEWREPORT2" localSheetId="4">#REF!</definedName>
    <definedName name="VIEWREPORT2">#REF!</definedName>
    <definedName name="VIEWREPORT3" localSheetId="1">#REF!</definedName>
    <definedName name="VIEWREPORT3" localSheetId="2">#REF!</definedName>
    <definedName name="VIEWREPORT3" localSheetId="3">#REF!</definedName>
    <definedName name="VIEWREPORT3" localSheetId="4">#REF!</definedName>
    <definedName name="VIEWREPORT3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>#REF!</definedName>
    <definedName name="WELCOME_SCN" localSheetId="1">#REF!</definedName>
    <definedName name="WELCOME_SCN" localSheetId="2">#REF!</definedName>
    <definedName name="WELCOME_SCN" localSheetId="3">#REF!</definedName>
    <definedName name="WELCOME_SCN" localSheetId="4">#REF!</definedName>
    <definedName name="WELCOME_SCN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>#REF!</definedName>
    <definedName name="XTRACT_AREA" localSheetId="1">#REF!</definedName>
    <definedName name="XTRACT_AREA" localSheetId="2">#REF!</definedName>
    <definedName name="XTRACT_AREA" localSheetId="3">#REF!</definedName>
    <definedName name="XTRACT_AREA" localSheetId="4">#REF!</definedName>
    <definedName name="XTRACT_AREA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0" l="1"/>
  <c r="L45" i="10"/>
  <c r="L42" i="10"/>
  <c r="L41" i="10"/>
  <c r="L40" i="10"/>
  <c r="I39" i="10"/>
  <c r="J49" i="10"/>
  <c r="J48" i="10"/>
  <c r="D45" i="10"/>
  <c r="M17" i="10"/>
  <c r="I7" i="10"/>
  <c r="J15" i="10"/>
  <c r="G55" i="8"/>
  <c r="H55" i="8"/>
  <c r="I55" i="8"/>
  <c r="J57" i="8" s="1"/>
  <c r="K8" i="8"/>
  <c r="K7" i="8"/>
  <c r="K6" i="8"/>
  <c r="G5" i="8"/>
  <c r="H5" i="8"/>
  <c r="I5" i="8"/>
  <c r="J40" i="8" s="1"/>
  <c r="D5" i="8"/>
  <c r="E28" i="8" s="1"/>
  <c r="F24" i="3"/>
  <c r="F21" i="3" s="1"/>
  <c r="F12" i="3"/>
  <c r="H12" i="3" s="1"/>
  <c r="F9" i="3"/>
  <c r="F6" i="3" s="1"/>
  <c r="Q56" i="9"/>
  <c r="O95" i="9"/>
  <c r="D78" i="9"/>
  <c r="D79" i="9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N30" i="3"/>
  <c r="H30" i="3"/>
  <c r="N29" i="3"/>
  <c r="H29" i="3"/>
  <c r="N28" i="3"/>
  <c r="H28" i="3"/>
  <c r="N27" i="3"/>
  <c r="H27" i="3"/>
  <c r="H26" i="3"/>
  <c r="N25" i="3"/>
  <c r="H25" i="3"/>
  <c r="L24" i="3"/>
  <c r="N24" i="3"/>
  <c r="J24" i="3"/>
  <c r="J21" i="3"/>
  <c r="N23" i="3"/>
  <c r="H23" i="3"/>
  <c r="N22" i="3"/>
  <c r="H22" i="3"/>
  <c r="L21" i="3"/>
  <c r="N21" i="3"/>
  <c r="I21" i="3"/>
  <c r="H20" i="3"/>
  <c r="H19" i="3"/>
  <c r="N18" i="3"/>
  <c r="H18" i="3"/>
  <c r="H17" i="3"/>
  <c r="H16" i="3"/>
  <c r="N15" i="3"/>
  <c r="H15" i="3"/>
  <c r="N14" i="3"/>
  <c r="H14" i="3"/>
  <c r="N13" i="3"/>
  <c r="H13" i="3"/>
  <c r="L12" i="3"/>
  <c r="N12" i="3" s="1"/>
  <c r="N11" i="3"/>
  <c r="H11" i="3"/>
  <c r="N10" i="3"/>
  <c r="H10" i="3"/>
  <c r="L9" i="3"/>
  <c r="N9" i="3" s="1"/>
  <c r="J9" i="3"/>
  <c r="J5" i="3" s="1"/>
  <c r="N8" i="3"/>
  <c r="H8" i="3"/>
  <c r="N7" i="3"/>
  <c r="H7" i="3"/>
  <c r="L6" i="3"/>
  <c r="L5" i="3" s="1"/>
  <c r="I5" i="3"/>
  <c r="D106" i="9"/>
  <c r="D105" i="9"/>
  <c r="Q104" i="9"/>
  <c r="P104" i="9"/>
  <c r="O104" i="9"/>
  <c r="N104" i="9"/>
  <c r="M104" i="9"/>
  <c r="L104" i="9"/>
  <c r="K104" i="9"/>
  <c r="J104" i="9"/>
  <c r="I104" i="9"/>
  <c r="G104" i="9"/>
  <c r="F104" i="9"/>
  <c r="E104" i="9"/>
  <c r="D104" i="9"/>
  <c r="D103" i="9"/>
  <c r="D102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D100" i="9"/>
  <c r="D99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7" i="9"/>
  <c r="D96" i="9"/>
  <c r="Q95" i="9"/>
  <c r="P95" i="9"/>
  <c r="N95" i="9"/>
  <c r="M95" i="9"/>
  <c r="L95" i="9"/>
  <c r="K95" i="9"/>
  <c r="J95" i="9"/>
  <c r="I95" i="9"/>
  <c r="H95" i="9"/>
  <c r="G95" i="9"/>
  <c r="F95" i="9"/>
  <c r="E95" i="9"/>
  <c r="D94" i="9"/>
  <c r="D93" i="9"/>
  <c r="D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1" i="9"/>
  <c r="D90" i="9"/>
  <c r="D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8" i="9"/>
  <c r="D87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5" i="9"/>
  <c r="D84" i="9"/>
  <c r="Q83" i="9"/>
  <c r="P83" i="9"/>
  <c r="O83" i="9"/>
  <c r="N83" i="9"/>
  <c r="M83" i="9"/>
  <c r="L83" i="9"/>
  <c r="K83" i="9"/>
  <c r="J83" i="9"/>
  <c r="I83" i="9"/>
  <c r="H83" i="9"/>
  <c r="G83" i="9"/>
  <c r="F83" i="9"/>
  <c r="E83" i="9"/>
  <c r="D82" i="9"/>
  <c r="D81" i="9"/>
  <c r="D80" i="9"/>
  <c r="Q80" i="9"/>
  <c r="P80" i="9"/>
  <c r="O80" i="9"/>
  <c r="N80" i="9"/>
  <c r="M80" i="9"/>
  <c r="L80" i="9"/>
  <c r="K80" i="9"/>
  <c r="J80" i="9"/>
  <c r="I80" i="9"/>
  <c r="H80" i="9"/>
  <c r="G80" i="9"/>
  <c r="F80" i="9"/>
  <c r="E80" i="9"/>
  <c r="P77" i="9"/>
  <c r="O77" i="9"/>
  <c r="N77" i="9"/>
  <c r="M77" i="9"/>
  <c r="L77" i="9"/>
  <c r="K77" i="9"/>
  <c r="J77" i="9"/>
  <c r="I77" i="9"/>
  <c r="H77" i="9"/>
  <c r="G77" i="9"/>
  <c r="F77" i="9"/>
  <c r="E77" i="9"/>
  <c r="D73" i="9"/>
  <c r="D72" i="9"/>
  <c r="D71" i="9"/>
  <c r="Q71" i="9"/>
  <c r="P71" i="9"/>
  <c r="O71" i="9"/>
  <c r="N71" i="9"/>
  <c r="M71" i="9"/>
  <c r="L71" i="9"/>
  <c r="K71" i="9"/>
  <c r="J71" i="9"/>
  <c r="I71" i="9"/>
  <c r="G71" i="9"/>
  <c r="F71" i="9"/>
  <c r="E71" i="9"/>
  <c r="D70" i="9"/>
  <c r="D69" i="9"/>
  <c r="Q68" i="9"/>
  <c r="P68" i="9"/>
  <c r="O68" i="9"/>
  <c r="N68" i="9"/>
  <c r="M68" i="9"/>
  <c r="L68" i="9"/>
  <c r="K68" i="9"/>
  <c r="J68" i="9"/>
  <c r="I68" i="9"/>
  <c r="H68" i="9"/>
  <c r="G68" i="9"/>
  <c r="F68" i="9"/>
  <c r="E68" i="9"/>
  <c r="D67" i="9"/>
  <c r="D66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4" i="9"/>
  <c r="D63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1" i="9"/>
  <c r="D60" i="9"/>
  <c r="D59" i="9"/>
  <c r="Q59" i="9"/>
  <c r="P59" i="9"/>
  <c r="O59" i="9"/>
  <c r="N59" i="9"/>
  <c r="M59" i="9"/>
  <c r="L59" i="9"/>
  <c r="K59" i="9"/>
  <c r="J59" i="9"/>
  <c r="I59" i="9"/>
  <c r="G59" i="9"/>
  <c r="F59" i="9"/>
  <c r="E59" i="9"/>
  <c r="D58" i="9"/>
  <c r="D57" i="9"/>
  <c r="D56" i="9"/>
  <c r="P56" i="9"/>
  <c r="O56" i="9"/>
  <c r="N56" i="9"/>
  <c r="M56" i="9"/>
  <c r="L56" i="9"/>
  <c r="K56" i="9"/>
  <c r="J56" i="9"/>
  <c r="I56" i="9"/>
  <c r="H56" i="9"/>
  <c r="G56" i="9"/>
  <c r="F56" i="9"/>
  <c r="E56" i="9"/>
  <c r="D55" i="9"/>
  <c r="D54" i="9"/>
  <c r="D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2" i="9"/>
  <c r="D51" i="9"/>
  <c r="D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49" i="9"/>
  <c r="D48" i="9"/>
  <c r="D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6" i="9"/>
  <c r="D45" i="9"/>
  <c r="D44" i="9"/>
  <c r="P44" i="9"/>
  <c r="O44" i="9"/>
  <c r="N44" i="9"/>
  <c r="M44" i="9"/>
  <c r="L44" i="9"/>
  <c r="K44" i="9"/>
  <c r="J44" i="9"/>
  <c r="I44" i="9"/>
  <c r="H44" i="9"/>
  <c r="G44" i="9"/>
  <c r="F44" i="9"/>
  <c r="E44" i="9"/>
  <c r="D43" i="9"/>
  <c r="D42" i="9"/>
  <c r="P41" i="9"/>
  <c r="O41" i="9"/>
  <c r="N41" i="9"/>
  <c r="M41" i="9"/>
  <c r="L41" i="9"/>
  <c r="K41" i="9"/>
  <c r="J41" i="9"/>
  <c r="I41" i="9"/>
  <c r="H41" i="9"/>
  <c r="G41" i="9"/>
  <c r="F41" i="9"/>
  <c r="E41" i="9"/>
  <c r="D37" i="9"/>
  <c r="D36" i="9"/>
  <c r="Q35" i="9"/>
  <c r="P35" i="9"/>
  <c r="O35" i="9"/>
  <c r="N35" i="9"/>
  <c r="M35" i="9"/>
  <c r="L35" i="9"/>
  <c r="K35" i="9"/>
  <c r="J35" i="9"/>
  <c r="I35" i="9"/>
  <c r="G35" i="9"/>
  <c r="F35" i="9"/>
  <c r="E35" i="9"/>
  <c r="D35" i="9"/>
  <c r="D34" i="9"/>
  <c r="D33" i="9"/>
  <c r="Q32" i="9"/>
  <c r="P32" i="9"/>
  <c r="O32" i="9"/>
  <c r="N32" i="9"/>
  <c r="M32" i="9"/>
  <c r="L32" i="9"/>
  <c r="K32" i="9"/>
  <c r="J32" i="9"/>
  <c r="I32" i="9"/>
  <c r="G32" i="9"/>
  <c r="F32" i="9"/>
  <c r="E32" i="9"/>
  <c r="D31" i="9"/>
  <c r="D30" i="9"/>
  <c r="D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8" i="9"/>
  <c r="D27" i="9"/>
  <c r="D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5" i="9"/>
  <c r="D24" i="9"/>
  <c r="Q23" i="9"/>
  <c r="P23" i="9"/>
  <c r="O23" i="9"/>
  <c r="N23" i="9"/>
  <c r="M23" i="9"/>
  <c r="L23" i="9"/>
  <c r="K23" i="9"/>
  <c r="J23" i="9"/>
  <c r="I23" i="9"/>
  <c r="G23" i="9"/>
  <c r="F23" i="9"/>
  <c r="E23" i="9"/>
  <c r="D22" i="9"/>
  <c r="D21" i="9"/>
  <c r="Q20" i="9"/>
  <c r="P20" i="9"/>
  <c r="O20" i="9"/>
  <c r="N20" i="9"/>
  <c r="M20" i="9"/>
  <c r="L20" i="9"/>
  <c r="K20" i="9"/>
  <c r="J20" i="9"/>
  <c r="I20" i="9"/>
  <c r="G20" i="9"/>
  <c r="F20" i="9"/>
  <c r="E20" i="9"/>
  <c r="D19" i="9"/>
  <c r="D18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6" i="9"/>
  <c r="D15" i="9"/>
  <c r="D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3" i="9"/>
  <c r="D12" i="9"/>
  <c r="D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0" i="9"/>
  <c r="D9" i="9"/>
  <c r="P8" i="9"/>
  <c r="O8" i="9"/>
  <c r="N8" i="9"/>
  <c r="M8" i="9"/>
  <c r="L8" i="9"/>
  <c r="K8" i="9"/>
  <c r="J8" i="9"/>
  <c r="I8" i="9"/>
  <c r="H8" i="9"/>
  <c r="G8" i="9"/>
  <c r="F8" i="9"/>
  <c r="E8" i="9"/>
  <c r="D7" i="9"/>
  <c r="D6" i="9"/>
  <c r="Q5" i="9"/>
  <c r="P5" i="9"/>
  <c r="O5" i="9"/>
  <c r="N5" i="9"/>
  <c r="M5" i="9"/>
  <c r="L5" i="9"/>
  <c r="K5" i="9"/>
  <c r="J5" i="9"/>
  <c r="I5" i="9"/>
  <c r="H5" i="9"/>
  <c r="G5" i="9"/>
  <c r="F5" i="9"/>
  <c r="E5" i="9"/>
  <c r="M49" i="10"/>
  <c r="H49" i="10"/>
  <c r="M48" i="10"/>
  <c r="M47" i="10"/>
  <c r="H47" i="10"/>
  <c r="H46" i="10"/>
  <c r="H44" i="10"/>
  <c r="M43" i="10"/>
  <c r="H43" i="10"/>
  <c r="H42" i="10"/>
  <c r="H41" i="10"/>
  <c r="H40" i="10"/>
  <c r="K39" i="10"/>
  <c r="F39" i="10"/>
  <c r="M33" i="10"/>
  <c r="H33" i="10"/>
  <c r="M32" i="10"/>
  <c r="J32" i="10"/>
  <c r="H32" i="10"/>
  <c r="M31" i="10"/>
  <c r="H31" i="10"/>
  <c r="M30" i="10"/>
  <c r="H30" i="10"/>
  <c r="M29" i="10"/>
  <c r="H29" i="10"/>
  <c r="M28" i="10"/>
  <c r="H28" i="10"/>
  <c r="M27" i="10"/>
  <c r="H27" i="10"/>
  <c r="H26" i="10"/>
  <c r="M25" i="10"/>
  <c r="H25" i="10"/>
  <c r="M24" i="10"/>
  <c r="H24" i="10"/>
  <c r="K23" i="10"/>
  <c r="L31" i="10"/>
  <c r="I23" i="10"/>
  <c r="J25" i="10"/>
  <c r="F23" i="10"/>
  <c r="G32" i="10"/>
  <c r="E23" i="10"/>
  <c r="D23" i="10"/>
  <c r="E31" i="10"/>
  <c r="H17" i="10"/>
  <c r="M16" i="10"/>
  <c r="M15" i="10"/>
  <c r="H15" i="10"/>
  <c r="H14" i="10"/>
  <c r="H13" i="10"/>
  <c r="H12" i="10"/>
  <c r="H11" i="10"/>
  <c r="M10" i="10"/>
  <c r="J10" i="10"/>
  <c r="H10" i="10"/>
  <c r="M9" i="10"/>
  <c r="H9" i="10"/>
  <c r="M8" i="10"/>
  <c r="H8" i="10"/>
  <c r="K7" i="10"/>
  <c r="L15" i="10"/>
  <c r="J9" i="10"/>
  <c r="F7" i="10"/>
  <c r="G15" i="10"/>
  <c r="D7" i="10"/>
  <c r="E15" i="10"/>
  <c r="K56" i="8"/>
  <c r="C55" i="8"/>
  <c r="B55" i="8"/>
  <c r="C5" i="8"/>
  <c r="B5" i="8"/>
  <c r="K57" i="8"/>
  <c r="K58" i="8"/>
  <c r="K59" i="8"/>
  <c r="K60" i="8"/>
  <c r="K61" i="8"/>
  <c r="K49" i="8"/>
  <c r="J58" i="8"/>
  <c r="J59" i="8"/>
  <c r="J42" i="8"/>
  <c r="J41" i="8"/>
  <c r="J35" i="8"/>
  <c r="J34" i="8"/>
  <c r="J33" i="8"/>
  <c r="J26" i="8"/>
  <c r="J25" i="8"/>
  <c r="J18" i="8"/>
  <c r="J17" i="8"/>
  <c r="J10" i="8"/>
  <c r="J9" i="8"/>
  <c r="F61" i="8"/>
  <c r="D55" i="8"/>
  <c r="E58" i="8" s="1"/>
  <c r="F55" i="8"/>
  <c r="F60" i="8"/>
  <c r="K47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F48" i="8"/>
  <c r="F47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4" i="8"/>
  <c r="F13" i="8"/>
  <c r="F12" i="8"/>
  <c r="F11" i="8"/>
  <c r="F10" i="8"/>
  <c r="K9" i="8"/>
  <c r="F59" i="8"/>
  <c r="F58" i="8"/>
  <c r="F57" i="8"/>
  <c r="F56" i="8"/>
  <c r="F49" i="8"/>
  <c r="F9" i="8"/>
  <c r="F8" i="8"/>
  <c r="F7" i="8"/>
  <c r="F6" i="8"/>
  <c r="E39" i="8"/>
  <c r="E48" i="8"/>
  <c r="E21" i="8"/>
  <c r="E17" i="8"/>
  <c r="E13" i="8"/>
  <c r="E31" i="8"/>
  <c r="E24" i="8"/>
  <c r="E11" i="8"/>
  <c r="G55" i="3"/>
  <c r="G51" i="3"/>
  <c r="G48" i="3"/>
  <c r="G45" i="3"/>
  <c r="G42" i="3"/>
  <c r="G39" i="3"/>
  <c r="G54" i="3"/>
  <c r="G53" i="3"/>
  <c r="H37" i="3"/>
  <c r="G52" i="3"/>
  <c r="G49" i="3"/>
  <c r="G46" i="3"/>
  <c r="G43" i="3"/>
  <c r="G40" i="3"/>
  <c r="G37" i="3"/>
  <c r="H24" i="3"/>
  <c r="G38" i="3"/>
  <c r="G41" i="3"/>
  <c r="G44" i="3"/>
  <c r="G47" i="3"/>
  <c r="G50" i="3"/>
  <c r="H38" i="3"/>
  <c r="Q41" i="9"/>
  <c r="Q77" i="9"/>
  <c r="Q44" i="9"/>
  <c r="Q8" i="9"/>
  <c r="E9" i="10"/>
  <c r="E24" i="10"/>
  <c r="E30" i="10"/>
  <c r="E29" i="10"/>
  <c r="E33" i="10"/>
  <c r="J24" i="10"/>
  <c r="J23" i="10"/>
  <c r="E32" i="10"/>
  <c r="J29" i="10"/>
  <c r="E25" i="10"/>
  <c r="E27" i="10"/>
  <c r="D8" i="9"/>
  <c r="D5" i="9"/>
  <c r="D101" i="9"/>
  <c r="D98" i="9"/>
  <c r="D95" i="9"/>
  <c r="D86" i="9"/>
  <c r="D83" i="9"/>
  <c r="D77" i="9"/>
  <c r="D41" i="9"/>
  <c r="D68" i="9"/>
  <c r="D65" i="9"/>
  <c r="D62" i="9"/>
  <c r="D32" i="9"/>
  <c r="D23" i="9"/>
  <c r="D20" i="9"/>
  <c r="D17" i="9"/>
  <c r="E55" i="8"/>
  <c r="E61" i="8"/>
  <c r="E60" i="8"/>
  <c r="E16" i="8"/>
  <c r="E32" i="8"/>
  <c r="E35" i="8"/>
  <c r="E20" i="8"/>
  <c r="E7" i="8"/>
  <c r="E25" i="8"/>
  <c r="E45" i="8"/>
  <c r="E33" i="8"/>
  <c r="E19" i="8"/>
  <c r="H9" i="3"/>
  <c r="N6" i="3"/>
  <c r="L32" i="10"/>
  <c r="L30" i="10"/>
  <c r="L24" i="10"/>
  <c r="L25" i="10"/>
  <c r="L33" i="10"/>
  <c r="L23" i="10"/>
  <c r="L28" i="10"/>
  <c r="L29" i="10"/>
  <c r="L27" i="10"/>
  <c r="G33" i="10"/>
  <c r="G29" i="10"/>
  <c r="G30" i="10"/>
  <c r="G25" i="10"/>
  <c r="G23" i="10"/>
  <c r="G31" i="10"/>
  <c r="G26" i="10"/>
  <c r="G28" i="10"/>
  <c r="G24" i="10"/>
  <c r="G27" i="10"/>
  <c r="L9" i="10"/>
  <c r="L8" i="10"/>
  <c r="L7" i="10"/>
  <c r="L10" i="10"/>
  <c r="L17" i="10"/>
  <c r="L16" i="10"/>
  <c r="G13" i="10"/>
  <c r="G10" i="10"/>
  <c r="G14" i="10"/>
  <c r="G8" i="10"/>
  <c r="G9" i="10"/>
  <c r="G17" i="10"/>
  <c r="G12" i="10"/>
  <c r="G11" i="10"/>
  <c r="G7" i="10"/>
  <c r="M23" i="10"/>
  <c r="J28" i="10"/>
  <c r="J30" i="10"/>
  <c r="J33" i="10"/>
  <c r="J31" i="10"/>
  <c r="J27" i="10"/>
  <c r="E28" i="10"/>
  <c r="H23" i="10"/>
  <c r="J8" i="10"/>
  <c r="E14" i="10"/>
  <c r="E17" i="10"/>
  <c r="E12" i="10"/>
  <c r="E11" i="10"/>
  <c r="E8" i="10"/>
  <c r="H7" i="10"/>
  <c r="E7" i="10"/>
  <c r="E13" i="10"/>
  <c r="E10" i="10"/>
  <c r="J39" i="10"/>
  <c r="J43" i="10"/>
  <c r="J47" i="10"/>
  <c r="E45" i="10"/>
  <c r="H45" i="10"/>
  <c r="D39" i="10"/>
  <c r="J7" i="10"/>
  <c r="M7" i="10"/>
  <c r="J16" i="10"/>
  <c r="E47" i="10"/>
  <c r="E40" i="10"/>
  <c r="E46" i="10"/>
  <c r="E39" i="10"/>
  <c r="E44" i="10"/>
  <c r="E49" i="10"/>
  <c r="E43" i="10"/>
  <c r="E42" i="10"/>
  <c r="E41" i="10"/>
  <c r="H39" i="10"/>
  <c r="G44" i="10"/>
  <c r="G42" i="10"/>
  <c r="G41" i="10"/>
  <c r="G46" i="10"/>
  <c r="G43" i="10"/>
  <c r="G48" i="10"/>
  <c r="G49" i="10"/>
  <c r="G40" i="10"/>
  <c r="G47" i="10"/>
  <c r="G45" i="10"/>
  <c r="L39" i="10"/>
  <c r="L47" i="10"/>
  <c r="L43" i="10"/>
  <c r="L49" i="10"/>
  <c r="M39" i="10"/>
  <c r="G39" i="10"/>
  <c r="F5" i="8" l="1"/>
  <c r="K55" i="8"/>
  <c r="K5" i="8"/>
  <c r="E34" i="8"/>
  <c r="E59" i="8"/>
  <c r="E8" i="8"/>
  <c r="J20" i="8"/>
  <c r="J36" i="8"/>
  <c r="J44" i="8"/>
  <c r="E42" i="8"/>
  <c r="E12" i="8"/>
  <c r="J49" i="8"/>
  <c r="J29" i="8"/>
  <c r="J37" i="8"/>
  <c r="J60" i="8"/>
  <c r="E40" i="8"/>
  <c r="E37" i="8"/>
  <c r="E9" i="8"/>
  <c r="E27" i="8"/>
  <c r="E10" i="8"/>
  <c r="J5" i="8"/>
  <c r="J14" i="8"/>
  <c r="J22" i="8"/>
  <c r="J30" i="8"/>
  <c r="J38" i="8"/>
  <c r="J47" i="8"/>
  <c r="J11" i="8"/>
  <c r="J19" i="8"/>
  <c r="J27" i="8"/>
  <c r="J43" i="8"/>
  <c r="E36" i="8"/>
  <c r="E6" i="8"/>
  <c r="E44" i="8"/>
  <c r="E57" i="8"/>
  <c r="J12" i="8"/>
  <c r="J28" i="8"/>
  <c r="E43" i="8"/>
  <c r="E29" i="8"/>
  <c r="J21" i="8"/>
  <c r="J45" i="8"/>
  <c r="E47" i="8"/>
  <c r="E41" i="8"/>
  <c r="E18" i="8"/>
  <c r="E26" i="8"/>
  <c r="J7" i="8"/>
  <c r="J15" i="8"/>
  <c r="J23" i="8"/>
  <c r="J31" i="8"/>
  <c r="J39" i="8"/>
  <c r="J55" i="8"/>
  <c r="J6" i="8"/>
  <c r="E30" i="8"/>
  <c r="J13" i="8"/>
  <c r="J56" i="8"/>
  <c r="E38" i="8"/>
  <c r="E56" i="8"/>
  <c r="J61" i="8"/>
  <c r="E23" i="8"/>
  <c r="E22" i="8"/>
  <c r="E5" i="8"/>
  <c r="E14" i="8"/>
  <c r="J8" i="8"/>
  <c r="J16" i="8"/>
  <c r="J24" i="8"/>
  <c r="J32" i="8"/>
  <c r="N5" i="3"/>
  <c r="L4" i="3"/>
  <c r="F5" i="3"/>
  <c r="H6" i="3"/>
  <c r="H21" i="3"/>
  <c r="H5" i="3" l="1"/>
  <c r="F4" i="3"/>
  <c r="M29" i="3"/>
  <c r="M8" i="3"/>
  <c r="N4" i="3"/>
  <c r="M14" i="3"/>
  <c r="M6" i="3"/>
  <c r="M21" i="3"/>
  <c r="M10" i="3"/>
  <c r="M15" i="3"/>
  <c r="M30" i="3"/>
  <c r="M4" i="3"/>
  <c r="M18" i="3"/>
  <c r="M7" i="3"/>
  <c r="M25" i="3"/>
  <c r="M28" i="3"/>
  <c r="M27" i="3"/>
  <c r="M11" i="3"/>
  <c r="M9" i="3"/>
  <c r="M22" i="3"/>
  <c r="M12" i="3"/>
  <c r="M13" i="3"/>
  <c r="M23" i="3"/>
  <c r="M24" i="3"/>
  <c r="M5" i="3"/>
  <c r="G16" i="3" l="1"/>
  <c r="G15" i="3"/>
  <c r="G26" i="3"/>
  <c r="G19" i="3"/>
  <c r="G20" i="3"/>
  <c r="G29" i="3"/>
  <c r="G8" i="3"/>
  <c r="G23" i="3"/>
  <c r="G17" i="3"/>
  <c r="G27" i="3"/>
  <c r="G4" i="3"/>
  <c r="G22" i="3"/>
  <c r="G13" i="3"/>
  <c r="G7" i="3"/>
  <c r="G10" i="3"/>
  <c r="G14" i="3"/>
  <c r="G30" i="3"/>
  <c r="G18" i="3"/>
  <c r="G28" i="3"/>
  <c r="G25" i="3"/>
  <c r="G9" i="3"/>
  <c r="G12" i="3"/>
  <c r="H4" i="3"/>
  <c r="G24" i="3"/>
  <c r="G11" i="3"/>
  <c r="G6" i="3"/>
  <c r="G21" i="3"/>
  <c r="G5" i="3"/>
</calcChain>
</file>

<file path=xl/sharedStrings.xml><?xml version="1.0" encoding="utf-8"?>
<sst xmlns="http://schemas.openxmlformats.org/spreadsheetml/2006/main" count="611" uniqueCount="251">
  <si>
    <t>年</t>
  </si>
  <si>
    <t>医師</t>
  </si>
  <si>
    <t>歯科医師</t>
  </si>
  <si>
    <t>薬剤師</t>
  </si>
  <si>
    <t>就業歯科
衛生士</t>
  </si>
  <si>
    <t>就業歯科
技工士</t>
  </si>
  <si>
    <t>熊本県</t>
  </si>
  <si>
    <t>全　国</t>
  </si>
  <si>
    <t>歯科衛生士</t>
  </si>
  <si>
    <t>歯科技工士</t>
  </si>
  <si>
    <t>就　業
保健師</t>
    <rPh sb="6" eb="7">
      <t>シ</t>
    </rPh>
    <phoneticPr fontId="4"/>
  </si>
  <si>
    <t>就　業
助産師</t>
    <rPh sb="6" eb="7">
      <t>シ</t>
    </rPh>
    <phoneticPr fontId="4"/>
  </si>
  <si>
    <t>就　業
看護師</t>
    <rPh sb="6" eb="7">
      <t>シ</t>
    </rPh>
    <phoneticPr fontId="4"/>
  </si>
  <si>
    <t>就業
准看護師</t>
    <rPh sb="6" eb="7">
      <t>シ</t>
    </rPh>
    <phoneticPr fontId="4"/>
  </si>
  <si>
    <t>熊本県</t>
    <rPh sb="0" eb="3">
      <t>クマモトケン</t>
    </rPh>
    <phoneticPr fontId="4"/>
  </si>
  <si>
    <t>保健師</t>
    <rPh sb="2" eb="3">
      <t>シ</t>
    </rPh>
    <phoneticPr fontId="4"/>
  </si>
  <si>
    <t>助産師</t>
    <rPh sb="2" eb="3">
      <t>シ</t>
    </rPh>
    <phoneticPr fontId="4"/>
  </si>
  <si>
    <t>看護師</t>
    <rPh sb="2" eb="3">
      <t>シ</t>
    </rPh>
    <phoneticPr fontId="4"/>
  </si>
  <si>
    <t>准看護師</t>
    <rPh sb="3" eb="4">
      <t>シ</t>
    </rPh>
    <phoneticPr fontId="4"/>
  </si>
  <si>
    <t>各年12月31日現在</t>
  </si>
  <si>
    <t>H6</t>
  </si>
  <si>
    <t>H8</t>
  </si>
  <si>
    <t>医療施設の従事者</t>
  </si>
  <si>
    <t>－</t>
  </si>
  <si>
    <t>医育機関の臨床系以外の勤務者又は大学院生</t>
  </si>
  <si>
    <t>医育機関以外の教育機関又は研究機関の勤務者</t>
  </si>
  <si>
    <t>行政機関又は保健衛生施設の従事者</t>
  </si>
  <si>
    <t>行政機関の従事者</t>
  </si>
  <si>
    <t>行政機関を除く保健衛生施設の従事者</t>
  </si>
  <si>
    <t>無職の者</t>
  </si>
  <si>
    <t>大学院生又は研究生</t>
  </si>
  <si>
    <t>衛生行政機関又は保健衛生施設の従事者</t>
  </si>
  <si>
    <t>医師数</t>
    <rPh sb="0" eb="2">
      <t>イシ</t>
    </rPh>
    <rPh sb="2" eb="3">
      <t>スウ</t>
    </rPh>
    <phoneticPr fontId="13"/>
  </si>
  <si>
    <t>歯科医師数</t>
    <rPh sb="0" eb="2">
      <t>シカ</t>
    </rPh>
    <rPh sb="2" eb="4">
      <t>イシ</t>
    </rPh>
    <rPh sb="4" eb="5">
      <t>スウ</t>
    </rPh>
    <phoneticPr fontId="13"/>
  </si>
  <si>
    <t>増減数</t>
    <rPh sb="0" eb="2">
      <t>ゾウゲン</t>
    </rPh>
    <rPh sb="2" eb="3">
      <t>カズ</t>
    </rPh>
    <phoneticPr fontId="13"/>
  </si>
  <si>
    <t>病院の従事者</t>
    <rPh sb="0" eb="2">
      <t>ビョウイン</t>
    </rPh>
    <rPh sb="3" eb="6">
      <t>ジュウジシャ</t>
    </rPh>
    <phoneticPr fontId="13"/>
  </si>
  <si>
    <r>
      <t>病院</t>
    </r>
    <r>
      <rPr>
        <vertAlign val="superscript"/>
        <sz val="9"/>
        <rFont val="ＭＳ Ｐ明朝"/>
        <family val="1"/>
        <charset val="128"/>
      </rPr>
      <t>1)</t>
    </r>
    <r>
      <rPr>
        <sz val="9"/>
        <rFont val="ＭＳ Ｐ明朝"/>
        <family val="1"/>
        <charset val="128"/>
      </rPr>
      <t>の開設者又は法人の代表者</t>
    </r>
    <rPh sb="0" eb="2">
      <t>ビョウイン</t>
    </rPh>
    <phoneticPr fontId="13"/>
  </si>
  <si>
    <r>
      <t>病院</t>
    </r>
    <r>
      <rPr>
        <vertAlign val="superscript"/>
        <sz val="9"/>
        <rFont val="ＭＳ Ｐ明朝"/>
        <family val="1"/>
        <charset val="128"/>
      </rPr>
      <t>1)</t>
    </r>
    <r>
      <rPr>
        <sz val="9"/>
        <rFont val="ＭＳ Ｐ明朝"/>
        <family val="1"/>
        <charset val="128"/>
      </rPr>
      <t>の勤務者</t>
    </r>
    <rPh sb="0" eb="2">
      <t>ビョウイン</t>
    </rPh>
    <phoneticPr fontId="13"/>
  </si>
  <si>
    <t>臨床系の教官又は教員</t>
    <rPh sb="0" eb="2">
      <t>リンショウ</t>
    </rPh>
    <rPh sb="2" eb="3">
      <t>ケイ</t>
    </rPh>
    <rPh sb="4" eb="6">
      <t>キョウカン</t>
    </rPh>
    <rPh sb="6" eb="7">
      <t>マタ</t>
    </rPh>
    <phoneticPr fontId="13"/>
  </si>
  <si>
    <t>診療所の従事者</t>
    <rPh sb="0" eb="2">
      <t>シンリョウ</t>
    </rPh>
    <rPh sb="2" eb="3">
      <t>ショ</t>
    </rPh>
    <rPh sb="4" eb="7">
      <t>ジュウジシャ</t>
    </rPh>
    <phoneticPr fontId="13"/>
  </si>
  <si>
    <t>開設者又は法人の代表者</t>
    <rPh sb="0" eb="2">
      <t>カイセツ</t>
    </rPh>
    <phoneticPr fontId="13"/>
  </si>
  <si>
    <t>介護老人保健施設の従事者</t>
    <rPh sb="0" eb="2">
      <t>カイゴ</t>
    </rPh>
    <phoneticPr fontId="13"/>
  </si>
  <si>
    <t>医療施設・介護老人保健施設以外の従事者</t>
    <rPh sb="5" eb="7">
      <t>カイゴ</t>
    </rPh>
    <phoneticPr fontId="13"/>
  </si>
  <si>
    <t>注：</t>
    <rPh sb="0" eb="1">
      <t>チュウ</t>
    </rPh>
    <phoneticPr fontId="13"/>
  </si>
  <si>
    <t>1)医育機関付属の病院を除く</t>
    <rPh sb="2" eb="3">
      <t>イ</t>
    </rPh>
    <rPh sb="3" eb="4">
      <t>イク</t>
    </rPh>
    <rPh sb="4" eb="6">
      <t>キカン</t>
    </rPh>
    <rPh sb="6" eb="8">
      <t>フゾク</t>
    </rPh>
    <rPh sb="9" eb="11">
      <t>ビョウイン</t>
    </rPh>
    <rPh sb="12" eb="13">
      <t>ノゾ</t>
    </rPh>
    <phoneticPr fontId="13"/>
  </si>
  <si>
    <t>（　）内は構成割合</t>
    <rPh sb="3" eb="4">
      <t>ナイ</t>
    </rPh>
    <rPh sb="5" eb="7">
      <t>コウセイ</t>
    </rPh>
    <rPh sb="7" eb="9">
      <t>ワリアイ</t>
    </rPh>
    <phoneticPr fontId="13"/>
  </si>
  <si>
    <t>薬剤師数</t>
    <rPh sb="0" eb="3">
      <t>ヤクザイシ</t>
    </rPh>
    <rPh sb="3" eb="4">
      <t>スウ</t>
    </rPh>
    <phoneticPr fontId="13"/>
  </si>
  <si>
    <t>薬局の従事者</t>
    <rPh sb="0" eb="2">
      <t>ヤッキョク</t>
    </rPh>
    <rPh sb="3" eb="6">
      <t>ジュウジシャ</t>
    </rPh>
    <phoneticPr fontId="13"/>
  </si>
  <si>
    <t>大学の従事者</t>
    <rPh sb="3" eb="6">
      <t>ジュウジシャ</t>
    </rPh>
    <phoneticPr fontId="13"/>
  </si>
  <si>
    <t>医薬品関係企業の従事者</t>
    <rPh sb="8" eb="11">
      <t>ジュウジシャ</t>
    </rPh>
    <phoneticPr fontId="13"/>
  </si>
  <si>
    <t>総数
(人)</t>
  </si>
  <si>
    <t>構成
割合</t>
  </si>
  <si>
    <t>総　　数</t>
  </si>
  <si>
    <t>保健所</t>
  </si>
  <si>
    <t>病院</t>
  </si>
  <si>
    <t>診療所</t>
  </si>
  <si>
    <t>訪問看護ステーション</t>
  </si>
  <si>
    <t>社会福祉施設</t>
  </si>
  <si>
    <t>事業所</t>
  </si>
  <si>
    <t>保健師・助産師学校及び養成所</t>
  </si>
  <si>
    <t>助産所</t>
  </si>
  <si>
    <t xml:space="preserve">・・・ </t>
  </si>
  <si>
    <t>その他</t>
  </si>
  <si>
    <t>看護師学校及び養成所</t>
  </si>
  <si>
    <t>（１）就業保健師及び就業助産師数</t>
    <rPh sb="10" eb="12">
      <t>シュウギョウ</t>
    </rPh>
    <phoneticPr fontId="13"/>
  </si>
  <si>
    <t>各年末現在</t>
    <rPh sb="0" eb="2">
      <t>カクネン</t>
    </rPh>
    <rPh sb="2" eb="3">
      <t>マツ</t>
    </rPh>
    <rPh sb="3" eb="5">
      <t>ゲンザイ</t>
    </rPh>
    <phoneticPr fontId="13"/>
  </si>
  <si>
    <t>保健師</t>
    <rPh sb="2" eb="3">
      <t>シ</t>
    </rPh>
    <phoneticPr fontId="1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</si>
  <si>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3"/>
  </si>
  <si>
    <t>（２）就業看護師及び就業准看護師数</t>
    <rPh sb="8" eb="9">
      <t>オヨ</t>
    </rPh>
    <rPh sb="10" eb="12">
      <t>シュウギョウ</t>
    </rPh>
    <rPh sb="12" eb="13">
      <t>ジュン</t>
    </rPh>
    <rPh sb="13" eb="15">
      <t>カンゴ</t>
    </rPh>
    <rPh sb="15" eb="16">
      <t>シ</t>
    </rPh>
    <phoneticPr fontId="13"/>
  </si>
  <si>
    <t>看護師</t>
    <rPh sb="0" eb="2">
      <t>カンゴ</t>
    </rPh>
    <rPh sb="2" eb="3">
      <t>シ</t>
    </rPh>
    <phoneticPr fontId="13"/>
  </si>
  <si>
    <t>准看護師</t>
    <rPh sb="0" eb="1">
      <t>ジュン</t>
    </rPh>
    <rPh sb="1" eb="3">
      <t>カンゴ</t>
    </rPh>
    <phoneticPr fontId="13"/>
  </si>
  <si>
    <t>事業所</t>
    <rPh sb="0" eb="3">
      <t>ジギョウショ</t>
    </rPh>
    <phoneticPr fontId="13"/>
  </si>
  <si>
    <t>保健所又は市町村</t>
    <rPh sb="3" eb="4">
      <t>マタ</t>
    </rPh>
    <rPh sb="5" eb="8">
      <t>シチョウソン</t>
    </rPh>
    <phoneticPr fontId="13"/>
  </si>
  <si>
    <t>（３）就業歯科衛生士及び就業歯科技工士数</t>
    <rPh sb="10" eb="11">
      <t>オヨ</t>
    </rPh>
    <rPh sb="12" eb="14">
      <t>シュウギョウ</t>
    </rPh>
    <rPh sb="14" eb="16">
      <t>シカ</t>
    </rPh>
    <rPh sb="16" eb="18">
      <t>ギコウ</t>
    </rPh>
    <rPh sb="18" eb="19">
      <t>シ</t>
    </rPh>
    <rPh sb="19" eb="20">
      <t>カズ</t>
    </rPh>
    <phoneticPr fontId="13"/>
  </si>
  <si>
    <t>歯科衛生士</t>
    <rPh sb="0" eb="2">
      <t>シカ</t>
    </rPh>
    <rPh sb="2" eb="5">
      <t>エイセイシ</t>
    </rPh>
    <phoneticPr fontId="13"/>
  </si>
  <si>
    <t>歯科技工士</t>
    <rPh sb="0" eb="2">
      <t>シカ</t>
    </rPh>
    <rPh sb="2" eb="5">
      <t>ギコウシ</t>
    </rPh>
    <phoneticPr fontId="13"/>
  </si>
  <si>
    <t>歯科技工所</t>
    <rPh sb="0" eb="2">
      <t>シカ</t>
    </rPh>
    <rPh sb="2" eb="4">
      <t>ギコウ</t>
    </rPh>
    <rPh sb="4" eb="5">
      <t>ショ</t>
    </rPh>
    <phoneticPr fontId="13"/>
  </si>
  <si>
    <t>総　数</t>
  </si>
  <si>
    <t>25～</t>
  </si>
  <si>
    <t>30～</t>
  </si>
  <si>
    <t>35～</t>
  </si>
  <si>
    <t>40～</t>
  </si>
  <si>
    <t>45～</t>
  </si>
  <si>
    <t>50～</t>
  </si>
  <si>
    <t>55～</t>
  </si>
  <si>
    <t>60～</t>
  </si>
  <si>
    <t>65～</t>
  </si>
  <si>
    <t>70～</t>
  </si>
  <si>
    <t>75～</t>
  </si>
  <si>
    <t>不詳</t>
  </si>
  <si>
    <t xml:space="preserve">総  数  </t>
  </si>
  <si>
    <t>薬  局</t>
  </si>
  <si>
    <t>大  学</t>
  </si>
  <si>
    <t>業務種別</t>
    <rPh sb="0" eb="2">
      <t>ギョウム</t>
    </rPh>
    <rPh sb="2" eb="4">
      <t>シュベツ</t>
    </rPh>
    <phoneticPr fontId="5"/>
  </si>
  <si>
    <t>性</t>
    <rPh sb="0" eb="1">
      <t>セイ</t>
    </rPh>
    <phoneticPr fontId="5"/>
  </si>
  <si>
    <t>～24歳</t>
    <rPh sb="3" eb="4">
      <t>サイ</t>
    </rPh>
    <phoneticPr fontId="5"/>
  </si>
  <si>
    <t>80歳～</t>
    <rPh sb="2" eb="3">
      <t>サイ</t>
    </rPh>
    <phoneticPr fontId="5"/>
  </si>
  <si>
    <t>医療施設</t>
    <rPh sb="0" eb="2">
      <t>イリョウ</t>
    </rPh>
    <rPh sb="2" eb="4">
      <t>シセツ</t>
    </rPh>
    <phoneticPr fontId="5"/>
  </si>
  <si>
    <t>病院</t>
    <rPh sb="0" eb="2">
      <t>ビョウイン</t>
    </rPh>
    <phoneticPr fontId="5"/>
  </si>
  <si>
    <t>（再掲）</t>
    <rPh sb="1" eb="3">
      <t>サイケイ</t>
    </rPh>
    <phoneticPr fontId="5"/>
  </si>
  <si>
    <t>医育機関</t>
    <rPh sb="0" eb="1">
      <t>イ</t>
    </rPh>
    <rPh sb="1" eb="2">
      <t>イク</t>
    </rPh>
    <rPh sb="2" eb="4">
      <t>キカン</t>
    </rPh>
    <phoneticPr fontId="5"/>
  </si>
  <si>
    <t>診療所</t>
    <rPh sb="0" eb="2">
      <t>シンリョウ</t>
    </rPh>
    <rPh sb="2" eb="3">
      <t>ショ</t>
    </rPh>
    <phoneticPr fontId="5"/>
  </si>
  <si>
    <t>介護老人保健
施設</t>
    <rPh sb="4" eb="6">
      <t>ホケン</t>
    </rPh>
    <rPh sb="7" eb="9">
      <t>シセツ</t>
    </rPh>
    <phoneticPr fontId="5"/>
  </si>
  <si>
    <t>医療施設・介護老人保健施設
以外</t>
    <rPh sb="2" eb="4">
      <t>シセツ</t>
    </rPh>
    <phoneticPr fontId="5"/>
  </si>
  <si>
    <t>病院・診療所</t>
    <rPh sb="3" eb="5">
      <t>シンリョウ</t>
    </rPh>
    <rPh sb="5" eb="6">
      <t>ショ</t>
    </rPh>
    <phoneticPr fontId="5"/>
  </si>
  <si>
    <t>医薬品関連
企業</t>
    <rPh sb="6" eb="8">
      <t>キギョウ</t>
    </rPh>
    <phoneticPr fontId="5"/>
  </si>
  <si>
    <t>衛生行政・
保健衛生</t>
    <rPh sb="6" eb="8">
      <t>ホケン</t>
    </rPh>
    <rPh sb="8" eb="10">
      <t>エイセイ</t>
    </rPh>
    <phoneticPr fontId="5"/>
  </si>
  <si>
    <t>従事診療科名別医師数（重複計上）</t>
  </si>
  <si>
    <t>総数</t>
  </si>
  <si>
    <t>内科</t>
  </si>
  <si>
    <t>小児科</t>
  </si>
  <si>
    <t>精神科</t>
  </si>
  <si>
    <t>神経内科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</si>
  <si>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</si>
  <si>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</si>
  <si>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</si>
  <si>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</si>
  <si>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</si>
  <si>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</si>
  <si>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</si>
  <si>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</si>
  <si>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</si>
  <si>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</si>
  <si>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</si>
  <si>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</si>
  <si>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耳鼻咽喉科</t>
  </si>
  <si>
    <t>皮膚科</t>
  </si>
  <si>
    <t>泌尿器科</t>
  </si>
  <si>
    <t>放射線科</t>
  </si>
  <si>
    <t>麻酔科</t>
  </si>
  <si>
    <t>全　科</t>
  </si>
  <si>
    <t>不　詳</t>
  </si>
  <si>
    <t>歯科</t>
  </si>
  <si>
    <t>矯正歯科</t>
  </si>
  <si>
    <t>小児歯科</t>
  </si>
  <si>
    <t>医師数</t>
    <rPh sb="0" eb="2">
      <t>イシ</t>
    </rPh>
    <rPh sb="2" eb="3">
      <t>スウ</t>
    </rPh>
    <phoneticPr fontId="18"/>
  </si>
  <si>
    <t>（割合）</t>
    <phoneticPr fontId="18"/>
  </si>
  <si>
    <t>主たる診療科名別医師数</t>
    <phoneticPr fontId="18"/>
  </si>
  <si>
    <t>主たる診療科名別歯科医師数</t>
    <phoneticPr fontId="18"/>
  </si>
  <si>
    <t>従事診療科名別歯科医師数（重複計上）</t>
    <phoneticPr fontId="18"/>
  </si>
  <si>
    <t>歯科口腔外科</t>
    <phoneticPr fontId="18"/>
  </si>
  <si>
    <t>総　　　数</t>
    <phoneticPr fontId="13"/>
  </si>
  <si>
    <t>医育機関附属の病院の勤務者</t>
    <phoneticPr fontId="13"/>
  </si>
  <si>
    <t>勤務者</t>
    <phoneticPr fontId="13"/>
  </si>
  <si>
    <t>開設者又は法人の代表者</t>
    <phoneticPr fontId="13"/>
  </si>
  <si>
    <t>・・・</t>
    <phoneticPr fontId="13"/>
  </si>
  <si>
    <t>産業医</t>
    <phoneticPr fontId="13"/>
  </si>
  <si>
    <t>その他の業務の従事者</t>
    <phoneticPr fontId="13"/>
  </si>
  <si>
    <t>病院・診療所の従事者</t>
    <phoneticPr fontId="13"/>
  </si>
  <si>
    <t>勤務者（研究・教育）</t>
    <phoneticPr fontId="13"/>
  </si>
  <si>
    <t>注：</t>
    <phoneticPr fontId="13"/>
  </si>
  <si>
    <t>1)製薬会社（その研究所を含む）、血液センター等医薬品の製造業又は輸入販売業に従事する者。</t>
    <phoneticPr fontId="13"/>
  </si>
  <si>
    <t>　（研究・開発、営業、その他）</t>
    <phoneticPr fontId="13"/>
  </si>
  <si>
    <t>2)一般販売業（卸売一般販売業を含む。）、薬種商等医薬品の販売業に従事する者。</t>
    <phoneticPr fontId="13"/>
  </si>
  <si>
    <t>腎臓内科</t>
    <rPh sb="0" eb="2">
      <t>ジンゾウ</t>
    </rPh>
    <rPh sb="2" eb="4">
      <t>ナイカ</t>
    </rPh>
    <phoneticPr fontId="18"/>
  </si>
  <si>
    <t>糖尿病内科(代謝内科)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18"/>
  </si>
  <si>
    <t>血液内科</t>
    <rPh sb="0" eb="2">
      <t>ケツエキ</t>
    </rPh>
    <rPh sb="2" eb="4">
      <t>ナイカ</t>
    </rPh>
    <phoneticPr fontId="18"/>
  </si>
  <si>
    <t>感染症内科</t>
    <rPh sb="0" eb="3">
      <t>カンセンショウ</t>
    </rPh>
    <rPh sb="3" eb="5">
      <t>ナイカ</t>
    </rPh>
    <phoneticPr fontId="18"/>
  </si>
  <si>
    <t>乳腺外科</t>
    <rPh sb="0" eb="2">
      <t>ニュウセン</t>
    </rPh>
    <rPh sb="2" eb="4">
      <t>ゲカ</t>
    </rPh>
    <phoneticPr fontId="18"/>
  </si>
  <si>
    <t>消化器外科(胃腸外科)</t>
    <rPh sb="3" eb="5">
      <t>ゲカ</t>
    </rPh>
    <rPh sb="8" eb="10">
      <t>ゲカ</t>
    </rPh>
    <phoneticPr fontId="18"/>
  </si>
  <si>
    <t>病理診断科</t>
    <rPh sb="0" eb="2">
      <t>ビョウリ</t>
    </rPh>
    <rPh sb="2" eb="4">
      <t>シンダン</t>
    </rPh>
    <rPh sb="4" eb="5">
      <t>カ</t>
    </rPh>
    <phoneticPr fontId="18"/>
  </si>
  <si>
    <t>臨床検査科</t>
    <rPh sb="0" eb="2">
      <t>リンショウ</t>
    </rPh>
    <rPh sb="2" eb="4">
      <t>ケンサ</t>
    </rPh>
    <rPh sb="4" eb="5">
      <t>カ</t>
    </rPh>
    <phoneticPr fontId="18"/>
  </si>
  <si>
    <t>救急科</t>
    <rPh sb="0" eb="2">
      <t>キュウキュウ</t>
    </rPh>
    <rPh sb="2" eb="3">
      <t>カ</t>
    </rPh>
    <phoneticPr fontId="18"/>
  </si>
  <si>
    <t>臨床研修医</t>
    <rPh sb="0" eb="2">
      <t>リンショウ</t>
    </rPh>
    <rPh sb="2" eb="5">
      <t>ケンシュウイ</t>
    </rPh>
    <phoneticPr fontId="18"/>
  </si>
  <si>
    <t>主たる診療科名不詳</t>
    <rPh sb="0" eb="1">
      <t>シュ</t>
    </rPh>
    <rPh sb="3" eb="6">
      <t>シンリョウカ</t>
    </rPh>
    <rPh sb="6" eb="7">
      <t>メイ</t>
    </rPh>
    <rPh sb="7" eb="9">
      <t>フショウ</t>
    </rPh>
    <phoneticPr fontId="18"/>
  </si>
  <si>
    <t>臨床研修歯科医</t>
    <rPh sb="0" eb="2">
      <t>リンショウ</t>
    </rPh>
    <rPh sb="2" eb="4">
      <t>ケンシュウ</t>
    </rPh>
    <rPh sb="4" eb="7">
      <t>シカイ</t>
    </rPh>
    <phoneticPr fontId="18"/>
  </si>
  <si>
    <t>呼吸器内科</t>
    <rPh sb="3" eb="4">
      <t>ナイ</t>
    </rPh>
    <rPh sb="4" eb="5">
      <t>カ</t>
    </rPh>
    <phoneticPr fontId="18"/>
  </si>
  <si>
    <t>循環器内科</t>
    <phoneticPr fontId="18"/>
  </si>
  <si>
    <t>消化器内科(胃腸内科)</t>
    <rPh sb="8" eb="10">
      <t>ナイカ</t>
    </rPh>
    <phoneticPr fontId="18"/>
  </si>
  <si>
    <t>アレルギー科</t>
    <phoneticPr fontId="18"/>
  </si>
  <si>
    <t>リウマチ科</t>
    <phoneticPr fontId="18"/>
  </si>
  <si>
    <t>心療内科</t>
    <phoneticPr fontId="18"/>
  </si>
  <si>
    <t>気管食道外科</t>
    <rPh sb="4" eb="5">
      <t>ガイ</t>
    </rPh>
    <rPh sb="5" eb="6">
      <t>カ</t>
    </rPh>
    <phoneticPr fontId="18"/>
  </si>
  <si>
    <t>肛門外科</t>
    <rPh sb="2" eb="3">
      <t>ガイ</t>
    </rPh>
    <rPh sb="3" eb="4">
      <t>カ</t>
    </rPh>
    <phoneticPr fontId="18"/>
  </si>
  <si>
    <t>リハビリテーション科</t>
    <phoneticPr fontId="18"/>
  </si>
  <si>
    <t>-</t>
    <phoneticPr fontId="18"/>
  </si>
  <si>
    <t xml:space="preserve">平均年齢  </t>
    <phoneticPr fontId="5"/>
  </si>
  <si>
    <t>総 数</t>
    <phoneticPr fontId="5"/>
  </si>
  <si>
    <t>男</t>
    <phoneticPr fontId="5"/>
  </si>
  <si>
    <t>女</t>
    <phoneticPr fontId="5"/>
  </si>
  <si>
    <t>臨床系の教官又は教員以外のもの</t>
    <rPh sb="0" eb="2">
      <t>リンショウ</t>
    </rPh>
    <rPh sb="2" eb="3">
      <t>ケイ</t>
    </rPh>
    <rPh sb="10" eb="12">
      <t>イガイ</t>
    </rPh>
    <phoneticPr fontId="13"/>
  </si>
  <si>
    <t>調剤・病棟業務に従事する者</t>
    <rPh sb="3" eb="5">
      <t>ビョウトウ</t>
    </rPh>
    <phoneticPr fontId="13"/>
  </si>
  <si>
    <t>・・・</t>
    <phoneticPr fontId="18"/>
  </si>
  <si>
    <t>その他（治験・検査等）に従事する者</t>
    <rPh sb="2" eb="3">
      <t>タ</t>
    </rPh>
    <rPh sb="4" eb="6">
      <t>チケン</t>
    </rPh>
    <rPh sb="9" eb="10">
      <t>トウ</t>
    </rPh>
    <phoneticPr fontId="13"/>
  </si>
  <si>
    <t>その他の業務</t>
    <rPh sb="4" eb="6">
      <t>ギョウム</t>
    </rPh>
    <phoneticPr fontId="5"/>
  </si>
  <si>
    <t>各年末現在</t>
    <phoneticPr fontId="4"/>
  </si>
  <si>
    <t>H18</t>
    <phoneticPr fontId="4"/>
  </si>
  <si>
    <t>H20</t>
    <phoneticPr fontId="4"/>
  </si>
  <si>
    <t>H22</t>
    <phoneticPr fontId="4"/>
  </si>
  <si>
    <t>H24</t>
    <phoneticPr fontId="4"/>
  </si>
  <si>
    <t>H26</t>
    <phoneticPr fontId="4"/>
  </si>
  <si>
    <t>H28</t>
    <phoneticPr fontId="4"/>
  </si>
  <si>
    <t>H26</t>
    <phoneticPr fontId="5"/>
  </si>
  <si>
    <t>H28</t>
    <phoneticPr fontId="5"/>
  </si>
  <si>
    <t>助産師</t>
    <phoneticPr fontId="13"/>
  </si>
  <si>
    <t xml:space="preserve">・・・ </t>
    <phoneticPr fontId="13"/>
  </si>
  <si>
    <t>助産所</t>
    <rPh sb="0" eb="2">
      <t>ジョサン</t>
    </rPh>
    <rPh sb="2" eb="3">
      <t>ショ</t>
    </rPh>
    <phoneticPr fontId="5"/>
  </si>
  <si>
    <t>歯科衛生士(又は歯科技工士）
学校又は養成所</t>
    <rPh sb="6" eb="7">
      <t>マタ</t>
    </rPh>
    <rPh sb="8" eb="10">
      <t>シカ</t>
    </rPh>
    <rPh sb="10" eb="12">
      <t>ギコウ</t>
    </rPh>
    <rPh sb="12" eb="13">
      <t>シ</t>
    </rPh>
    <phoneticPr fontId="5"/>
  </si>
  <si>
    <r>
      <t>医薬品製造業・輸入販売業に従事する者</t>
    </r>
    <r>
      <rPr>
        <vertAlign val="superscript"/>
        <sz val="9"/>
        <rFont val="ＭＳ Ｐ明朝"/>
        <family val="1"/>
        <charset val="128"/>
      </rPr>
      <t>1)</t>
    </r>
    <phoneticPr fontId="13"/>
  </si>
  <si>
    <r>
      <t>医薬品販売業に従事する者</t>
    </r>
    <r>
      <rPr>
        <vertAlign val="superscript"/>
        <sz val="9"/>
        <rFont val="ＭＳ Ｐ明朝"/>
        <family val="1"/>
        <charset val="128"/>
      </rPr>
      <t>2)</t>
    </r>
    <phoneticPr fontId="13"/>
  </si>
  <si>
    <t>H30</t>
    <phoneticPr fontId="4"/>
  </si>
  <si>
    <t>H30</t>
    <phoneticPr fontId="5"/>
  </si>
  <si>
    <t>介護保険施設の従事者</t>
    <rPh sb="0" eb="2">
      <t>カイゴ</t>
    </rPh>
    <rPh sb="2" eb="4">
      <t>ホケン</t>
    </rPh>
    <rPh sb="4" eb="6">
      <t>シセツ</t>
    </rPh>
    <rPh sb="7" eb="10">
      <t>ジュウジシャ</t>
    </rPh>
    <phoneticPr fontId="13"/>
  </si>
  <si>
    <t>介護老人保健施設に従事する者</t>
    <rPh sb="0" eb="2">
      <t>カイゴ</t>
    </rPh>
    <rPh sb="2" eb="4">
      <t>ロウジン</t>
    </rPh>
    <rPh sb="4" eb="6">
      <t>ホケン</t>
    </rPh>
    <rPh sb="6" eb="8">
      <t>シセツ</t>
    </rPh>
    <rPh sb="9" eb="11">
      <t>ジュウジ</t>
    </rPh>
    <rPh sb="13" eb="14">
      <t>モノ</t>
    </rPh>
    <phoneticPr fontId="13"/>
  </si>
  <si>
    <t>介護医療院に従事する者</t>
    <rPh sb="0" eb="2">
      <t>カイゴ</t>
    </rPh>
    <rPh sb="2" eb="4">
      <t>イリョウ</t>
    </rPh>
    <rPh sb="4" eb="5">
      <t>イン</t>
    </rPh>
    <rPh sb="6" eb="8">
      <t>ジュウジ</t>
    </rPh>
    <rPh sb="10" eb="11">
      <t>モノ</t>
    </rPh>
    <phoneticPr fontId="13"/>
  </si>
  <si>
    <t>H30</t>
    <phoneticPr fontId="18"/>
  </si>
  <si>
    <t>R2</t>
    <phoneticPr fontId="4"/>
  </si>
  <si>
    <t>R2</t>
    <phoneticPr fontId="5"/>
  </si>
  <si>
    <t>H30</t>
  </si>
  <si>
    <t>R2</t>
    <phoneticPr fontId="13"/>
  </si>
  <si>
    <t>…</t>
  </si>
  <si>
    <t>-</t>
  </si>
  <si>
    <t xml:space="preserve">資料：医師・歯科医師・薬剤師調査  &lt;令和2年医師・歯科医師・薬剤師調査 &gt; 閲覧 </t>
    <rPh sb="0" eb="2">
      <t>シリョウ</t>
    </rPh>
    <rPh sb="19" eb="21">
      <t>レイワ</t>
    </rPh>
    <phoneticPr fontId="5"/>
  </si>
  <si>
    <t>介護医療院の従事者</t>
    <rPh sb="0" eb="2">
      <t>カイゴ</t>
    </rPh>
    <rPh sb="2" eb="5">
      <t>イリョウイン</t>
    </rPh>
    <phoneticPr fontId="13"/>
  </si>
  <si>
    <t>不詳</t>
    <rPh sb="0" eb="2">
      <t>フショウ</t>
    </rPh>
    <phoneticPr fontId="13"/>
  </si>
  <si>
    <t>…</t>
    <phoneticPr fontId="5"/>
  </si>
  <si>
    <t>介護医療院</t>
    <rPh sb="2" eb="5">
      <t>イリョウイン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</si>
  <si>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</si>
  <si>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</si>
  <si>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都道府県</t>
    <rPh sb="0" eb="4">
      <t>トドウフケン</t>
    </rPh>
    <phoneticPr fontId="5"/>
  </si>
  <si>
    <t>市町村</t>
    <phoneticPr fontId="5"/>
  </si>
  <si>
    <t>介護保険施設等</t>
    <rPh sb="0" eb="7">
      <t>カイゴホケンシセツトウ</t>
    </rPh>
    <phoneticPr fontId="5"/>
  </si>
  <si>
    <t>表５－１１　医療関係者数の推移</t>
    <rPh sb="0" eb="1">
      <t>ヒョウ</t>
    </rPh>
    <phoneticPr fontId="4"/>
  </si>
  <si>
    <t>表５－１２　人口１０万対医療関係者数の推移</t>
    <rPh sb="0" eb="1">
      <t>ヒョウ</t>
    </rPh>
    <phoneticPr fontId="4"/>
  </si>
  <si>
    <t>図５－１３　医療関係者数の年次推移</t>
    <rPh sb="0" eb="1">
      <t>ズ</t>
    </rPh>
    <phoneticPr fontId="4"/>
  </si>
  <si>
    <t>表５－１４　施設・業務の種類別にみた医師数及び歯科医師数</t>
    <rPh sb="0" eb="1">
      <t>ヒョウ</t>
    </rPh>
    <rPh sb="6" eb="8">
      <t>シセツ</t>
    </rPh>
    <phoneticPr fontId="13"/>
  </si>
  <si>
    <t>表５－１５　施設・業務の種類別にみた薬剤師数</t>
    <rPh sb="0" eb="1">
      <t>ヒョウ</t>
    </rPh>
    <rPh sb="6" eb="8">
      <t>シセツ</t>
    </rPh>
    <phoneticPr fontId="13"/>
  </si>
  <si>
    <t>表５－１６　年齢別・性別・業務種別にみた医師数</t>
    <rPh sb="0" eb="1">
      <t>ヒョウ</t>
    </rPh>
    <rPh sb="6" eb="8">
      <t>ネンレイ</t>
    </rPh>
    <rPh sb="8" eb="9">
      <t>ベツ</t>
    </rPh>
    <rPh sb="10" eb="12">
      <t>セイベツ</t>
    </rPh>
    <rPh sb="13" eb="15">
      <t>ギョウム</t>
    </rPh>
    <rPh sb="15" eb="16">
      <t>シュ</t>
    </rPh>
    <rPh sb="16" eb="17">
      <t>ベツ</t>
    </rPh>
    <rPh sb="20" eb="22">
      <t>イシ</t>
    </rPh>
    <rPh sb="22" eb="23">
      <t>スウ</t>
    </rPh>
    <phoneticPr fontId="5"/>
  </si>
  <si>
    <t>表５－１７　年齢別・性別・業務種別にみた歯科医師数</t>
    <rPh sb="0" eb="1">
      <t>ヒョウ</t>
    </rPh>
    <rPh sb="6" eb="8">
      <t>ネンレイ</t>
    </rPh>
    <rPh sb="8" eb="9">
      <t>ベツ</t>
    </rPh>
    <rPh sb="10" eb="12">
      <t>セイベツ</t>
    </rPh>
    <rPh sb="13" eb="15">
      <t>ギョウム</t>
    </rPh>
    <rPh sb="15" eb="17">
      <t>シュベツ</t>
    </rPh>
    <rPh sb="20" eb="22">
      <t>シカ</t>
    </rPh>
    <rPh sb="22" eb="24">
      <t>イシ</t>
    </rPh>
    <rPh sb="24" eb="25">
      <t>スウ</t>
    </rPh>
    <phoneticPr fontId="5"/>
  </si>
  <si>
    <t>表５－１８　年齢別・性別・業務種別にみた薬剤師数</t>
    <rPh sb="0" eb="1">
      <t>ヒョウ</t>
    </rPh>
    <rPh sb="6" eb="8">
      <t>ネンレイ</t>
    </rPh>
    <rPh sb="8" eb="9">
      <t>ベツ</t>
    </rPh>
    <rPh sb="10" eb="12">
      <t>セイベツ</t>
    </rPh>
    <rPh sb="13" eb="15">
      <t>ギョウム</t>
    </rPh>
    <rPh sb="15" eb="16">
      <t>シュ</t>
    </rPh>
    <rPh sb="16" eb="17">
      <t>ベツ</t>
    </rPh>
    <rPh sb="20" eb="23">
      <t>ヤクザイシ</t>
    </rPh>
    <rPh sb="23" eb="24">
      <t>スウ</t>
    </rPh>
    <phoneticPr fontId="5"/>
  </si>
  <si>
    <t>表５－１９　従事診療科名別医療施設従事医師数</t>
    <rPh sb="0" eb="1">
      <t>ヒョウ</t>
    </rPh>
    <rPh sb="6" eb="8">
      <t>ジュウジ</t>
    </rPh>
    <rPh sb="8" eb="10">
      <t>シンリョウ</t>
    </rPh>
    <rPh sb="10" eb="12">
      <t>カメイ</t>
    </rPh>
    <rPh sb="12" eb="13">
      <t>ベツ</t>
    </rPh>
    <rPh sb="13" eb="15">
      <t>イリョウ</t>
    </rPh>
    <rPh sb="15" eb="17">
      <t>シセツ</t>
    </rPh>
    <rPh sb="17" eb="19">
      <t>ジュウジ</t>
    </rPh>
    <rPh sb="19" eb="21">
      <t>イシ</t>
    </rPh>
    <rPh sb="21" eb="22">
      <t>スウ</t>
    </rPh>
    <phoneticPr fontId="18"/>
  </si>
  <si>
    <t>表５－２０　従事診療科名別医療施設従事歯科医師数</t>
    <rPh sb="0" eb="1">
      <t>ヒョウ</t>
    </rPh>
    <rPh sb="6" eb="8">
      <t>ジュウジ</t>
    </rPh>
    <rPh sb="8" eb="10">
      <t>シンリョウ</t>
    </rPh>
    <rPh sb="10" eb="12">
      <t>カメイ</t>
    </rPh>
    <rPh sb="12" eb="13">
      <t>ベツ</t>
    </rPh>
    <rPh sb="19" eb="21">
      <t>シカ</t>
    </rPh>
    <rPh sb="21" eb="23">
      <t>イシ</t>
    </rPh>
    <rPh sb="23" eb="24">
      <t>スウ</t>
    </rPh>
    <phoneticPr fontId="18"/>
  </si>
  <si>
    <t>表５－２１　従事先別医療関係従事者数</t>
    <rPh sb="0" eb="1">
      <t>ヒョウ</t>
    </rPh>
    <rPh sb="6" eb="8">
      <t>ジュウジ</t>
    </rPh>
    <rPh sb="8" eb="9">
      <t>サキ</t>
    </rPh>
    <rPh sb="9" eb="10">
      <t>ベツ</t>
    </rPh>
    <rPh sb="10" eb="12">
      <t>イリョウ</t>
    </rPh>
    <rPh sb="12" eb="14">
      <t>カンケイ</t>
    </rPh>
    <rPh sb="14" eb="17">
      <t>ジュウジシャ</t>
    </rPh>
    <rPh sb="17" eb="18">
      <t>スウ</t>
    </rPh>
    <phoneticPr fontId="13"/>
  </si>
  <si>
    <t>２　医療従事者</t>
    <rPh sb="1" eb="3">
      <t>イリョウ</t>
    </rPh>
    <rPh sb="3" eb="6">
      <t>ジュウジシャ</t>
    </rPh>
    <phoneticPr fontId="5"/>
  </si>
  <si>
    <t>R4</t>
    <phoneticPr fontId="5"/>
  </si>
  <si>
    <t>R4</t>
    <phoneticPr fontId="13"/>
  </si>
  <si>
    <t>R2</t>
  </si>
  <si>
    <t>R2</t>
    <phoneticPr fontId="18"/>
  </si>
  <si>
    <t>Ｒ4</t>
    <phoneticPr fontId="18"/>
  </si>
  <si>
    <t>R4</t>
  </si>
  <si>
    <t>R4-R2
増減数
(人)</t>
  </si>
  <si>
    <t>資料：熊本県「くまもとの看護職員の現状」（令和5年度版）及び熊本県医療政策課資料</t>
    <rPh sb="0" eb="2">
      <t>シリョウ</t>
    </rPh>
    <rPh sb="3" eb="5">
      <t>クマモト</t>
    </rPh>
    <rPh sb="12" eb="14">
      <t>カンゴ</t>
    </rPh>
    <rPh sb="14" eb="16">
      <t>ショクイン</t>
    </rPh>
    <rPh sb="17" eb="19">
      <t>ゲンジョウ</t>
    </rPh>
    <rPh sb="21" eb="23">
      <t>レイワ</t>
    </rPh>
    <rPh sb="24" eb="26">
      <t>ネンド</t>
    </rPh>
    <rPh sb="25" eb="26">
      <t>ド</t>
    </rPh>
    <rPh sb="26" eb="27">
      <t>バン</t>
    </rPh>
    <rPh sb="28" eb="29">
      <t>オヨ</t>
    </rPh>
    <rPh sb="30" eb="33">
      <t>クマモトケン</t>
    </rPh>
    <rPh sb="33" eb="38">
      <t>イリョウセイサクカ</t>
    </rPh>
    <rPh sb="38" eb="40">
      <t>シリョウ</t>
    </rPh>
    <phoneticPr fontId="13"/>
  </si>
  <si>
    <t>資料：厚生労働省「医師・歯科医師・薬剤師調査」、「衛生行政報告例」及び熊本県医療政策課資料</t>
    <rPh sb="0" eb="2">
      <t>シリョウ</t>
    </rPh>
    <rPh sb="3" eb="5">
      <t>コウセイ</t>
    </rPh>
    <rPh sb="5" eb="7">
      <t>ロウドウ</t>
    </rPh>
    <rPh sb="7" eb="8">
      <t>ショウ</t>
    </rPh>
    <rPh sb="27" eb="29">
      <t>ギョウセイ</t>
    </rPh>
    <rPh sb="29" eb="31">
      <t>ホウコク</t>
    </rPh>
    <rPh sb="31" eb="32">
      <t>レイ</t>
    </rPh>
    <rPh sb="33" eb="34">
      <t>オヨ</t>
    </rPh>
    <rPh sb="35" eb="38">
      <t>クマモトケン</t>
    </rPh>
    <rPh sb="38" eb="43">
      <t>イリョウセイサクカ</t>
    </rPh>
    <rPh sb="43" eb="45">
      <t>シリョウ</t>
    </rPh>
    <phoneticPr fontId="4"/>
  </si>
  <si>
    <t>R4-R2</t>
  </si>
  <si>
    <t>R4-R2</t>
    <phoneticPr fontId="13"/>
  </si>
  <si>
    <t>（参考）医療関係者数の年次推移</t>
    <rPh sb="0" eb="2">
      <t>サンコウ</t>
    </rPh>
    <phoneticPr fontId="4"/>
  </si>
  <si>
    <t>令和4年末現在</t>
    <rPh sb="0" eb="2">
      <t>レイワ</t>
    </rPh>
    <rPh sb="3" eb="5">
      <t>ネンマツ</t>
    </rPh>
    <rPh sb="4" eb="5">
      <t>マツ</t>
    </rPh>
    <rPh sb="5" eb="7">
      <t>ゲンザイ</t>
    </rPh>
    <phoneticPr fontId="5"/>
  </si>
  <si>
    <t>令和４年末現在</t>
    <rPh sb="0" eb="2">
      <t>レイワ</t>
    </rPh>
    <rPh sb="3" eb="5">
      <t>ネンマツ</t>
    </rPh>
    <rPh sb="4" eb="5">
      <t>マツ</t>
    </rPh>
    <rPh sb="5" eb="7">
      <t>ゲンザイ</t>
    </rPh>
    <phoneticPr fontId="5"/>
  </si>
  <si>
    <t>R4-R2
増減</t>
    <rPh sb="7" eb="8">
      <t>ゲン</t>
    </rPh>
    <phoneticPr fontId="18"/>
  </si>
  <si>
    <r>
      <t>R4-R2</t>
    </r>
    <r>
      <rPr>
        <sz val="9"/>
        <rFont val="ＭＳ Ｐ明朝"/>
        <family val="1"/>
        <charset val="128"/>
      </rPr>
      <t xml:space="preserve">
増減数
(人)</t>
    </r>
    <phoneticPr fontId="13"/>
  </si>
  <si>
    <t>R4-R2
増減数
(人)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</si>
</sst>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,##0;&quot;△ &quot;#,##0"/>
    <numFmt numFmtId="177" formatCode="#,##0_ "/>
    <numFmt numFmtId="178" formatCode="[$-411]ge"/>
    <numFmt numFmtId="179" formatCode="?,??0.0;;&quot;     －&quot;"/>
    <numFmt numFmtId="180" formatCode="???,??0;;&quot;   －&quot;"/>
    <numFmt numFmtId="181" formatCode="\(##0.0%\)"/>
    <numFmt numFmtId="182" formatCode="#,##0.0;[Red]\-#,##0.0"/>
    <numFmt numFmtId="183" formatCode="?,??0;;&quot;   -&quot;"/>
    <numFmt numFmtId="184" formatCode="?,??0;;&quot;    -&quot;"/>
    <numFmt numFmtId="185" formatCode="?,??0;&quot;△ &quot;?0;&quot;    -&quot;"/>
    <numFmt numFmtId="186" formatCode="??0.0%;;\ \ \ \ \ \ \-\ "/>
    <numFmt numFmtId="187" formatCode="??0.0%;;&quot;      - &quot;"/>
    <numFmt numFmtId="188" formatCode="#,##0;[Red]#,##0"/>
    <numFmt numFmtId="189" formatCode="\(??0.0%\)"/>
    <numFmt numFmtId="190" formatCode="?,??0;;\ \ \ \ \-"/>
    <numFmt numFmtId="191" formatCode="?,??0;&quot;△&quot;??0;\ \ \ \ \ \-"/>
    <numFmt numFmtId="192" formatCode="??0.0%;;\ \ \ \ \-"/>
    <numFmt numFmtId="193" formatCode="\(??0.0%\);;\ \ \ \ \-"/>
    <numFmt numFmtId="194" formatCode="#,##0_ ;[Red]\-#,##0\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4"/>
      <name val="明朝"/>
      <family val="3"/>
      <charset val="128"/>
    </font>
    <font>
      <sz val="8.25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Terminal"/>
      <family val="3"/>
      <charset val="255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明朝"/>
      <family val="1"/>
      <charset val="128"/>
    </font>
    <font>
      <sz val="7"/>
      <name val="Terminal"/>
      <family val="3"/>
      <charset val="255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12" fillId="0" borderId="0"/>
  </cellStyleXfs>
  <cellXfs count="484">
    <xf numFmtId="0" fontId="0" fillId="0" borderId="0" xfId="0"/>
    <xf numFmtId="0" fontId="0" fillId="2" borderId="0" xfId="0" quotePrefix="1" applyFont="1" applyFill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177" fontId="6" fillId="2" borderId="0" xfId="0" applyNumberFormat="1" applyFont="1" applyFill="1" applyAlignment="1">
      <alignment vertical="center"/>
    </xf>
    <xf numFmtId="177" fontId="6" fillId="2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78" fontId="8" fillId="2" borderId="0" xfId="3" quotePrefix="1" applyNumberFormat="1" applyFont="1" applyFill="1" applyBorder="1" applyAlignment="1">
      <alignment horizontal="right" vertical="top"/>
    </xf>
    <xf numFmtId="178" fontId="9" fillId="2" borderId="0" xfId="3" quotePrefix="1" applyNumberFormat="1" applyFont="1" applyFill="1" applyAlignment="1">
      <alignment horizontal="left" vertical="center"/>
    </xf>
    <xf numFmtId="0" fontId="9" fillId="2" borderId="0" xfId="3" applyFont="1" applyFill="1" applyAlignment="1">
      <alignment vertical="center"/>
    </xf>
    <xf numFmtId="0" fontId="10" fillId="2" borderId="0" xfId="3" applyFont="1" applyFill="1" applyAlignment="1">
      <alignment horizontal="right"/>
    </xf>
    <xf numFmtId="178" fontId="11" fillId="2" borderId="1" xfId="3" applyNumberFormat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0" fontId="11" fillId="2" borderId="1" xfId="3" quotePrefix="1" applyFont="1" applyFill="1" applyBorder="1" applyAlignment="1">
      <alignment horizontal="center" vertical="center" wrapText="1"/>
    </xf>
    <xf numFmtId="0" fontId="11" fillId="2" borderId="2" xfId="3" quotePrefix="1" applyFont="1" applyFill="1" applyBorder="1" applyAlignment="1">
      <alignment horizontal="center" vertical="center" wrapText="1"/>
    </xf>
    <xf numFmtId="0" fontId="11" fillId="2" borderId="3" xfId="3" quotePrefix="1" applyFont="1" applyFill="1" applyBorder="1" applyAlignment="1">
      <alignment horizontal="center" vertical="center" wrapText="1"/>
    </xf>
    <xf numFmtId="0" fontId="11" fillId="2" borderId="0" xfId="3" applyFont="1" applyFill="1" applyAlignment="1">
      <alignment vertical="center"/>
    </xf>
    <xf numFmtId="178" fontId="11" fillId="2" borderId="26" xfId="3" applyNumberFormat="1" applyFont="1" applyFill="1" applyBorder="1" applyAlignment="1">
      <alignment horizontal="center"/>
    </xf>
    <xf numFmtId="180" fontId="11" fillId="2" borderId="26" xfId="3" applyNumberFormat="1" applyFont="1" applyFill="1" applyBorder="1" applyAlignment="1">
      <alignment horizontal="center"/>
    </xf>
    <xf numFmtId="180" fontId="11" fillId="2" borderId="18" xfId="3" applyNumberFormat="1" applyFont="1" applyFill="1" applyBorder="1" applyAlignment="1">
      <alignment horizontal="center"/>
    </xf>
    <xf numFmtId="180" fontId="11" fillId="2" borderId="36" xfId="3" applyNumberFormat="1" applyFont="1" applyFill="1" applyBorder="1" applyAlignment="1">
      <alignment horizontal="center"/>
    </xf>
    <xf numFmtId="180" fontId="11" fillId="2" borderId="59" xfId="3" applyNumberFormat="1" applyFont="1" applyFill="1" applyBorder="1" applyAlignment="1">
      <alignment horizontal="center"/>
    </xf>
    <xf numFmtId="178" fontId="11" fillId="2" borderId="46" xfId="3" applyNumberFormat="1" applyFont="1" applyFill="1" applyBorder="1" applyAlignment="1">
      <alignment horizontal="center"/>
    </xf>
    <xf numFmtId="180" fontId="11" fillId="2" borderId="60" xfId="3" applyNumberFormat="1" applyFont="1" applyFill="1" applyBorder="1" applyAlignment="1">
      <alignment horizontal="center"/>
    </xf>
    <xf numFmtId="0" fontId="11" fillId="2" borderId="0" xfId="3" applyFont="1" applyFill="1" applyBorder="1" applyAlignment="1">
      <alignment vertical="center"/>
    </xf>
    <xf numFmtId="178" fontId="11" fillId="2" borderId="37" xfId="3" quotePrefix="1" applyNumberFormat="1" applyFont="1" applyFill="1" applyBorder="1" applyAlignment="1">
      <alignment horizontal="center"/>
    </xf>
    <xf numFmtId="178" fontId="8" fillId="2" borderId="0" xfId="3" quotePrefix="1" applyNumberFormat="1" applyFont="1" applyFill="1" applyBorder="1" applyAlignment="1">
      <alignment horizontal="left" vertical="center"/>
    </xf>
    <xf numFmtId="0" fontId="9" fillId="2" borderId="0" xfId="3" applyFont="1" applyFill="1" applyBorder="1" applyAlignment="1">
      <alignment vertical="center"/>
    </xf>
    <xf numFmtId="179" fontId="11" fillId="2" borderId="26" xfId="3" applyNumberFormat="1" applyFont="1" applyFill="1" applyBorder="1" applyAlignment="1">
      <alignment horizontal="center"/>
    </xf>
    <xf numFmtId="179" fontId="11" fillId="2" borderId="18" xfId="3" applyNumberFormat="1" applyFont="1" applyFill="1" applyBorder="1" applyAlignment="1">
      <alignment horizontal="center"/>
    </xf>
    <xf numFmtId="179" fontId="11" fillId="2" borderId="36" xfId="3" applyNumberFormat="1" applyFont="1" applyFill="1" applyBorder="1" applyAlignment="1">
      <alignment horizontal="center"/>
    </xf>
    <xf numFmtId="178" fontId="11" fillId="2" borderId="4" xfId="3" applyNumberFormat="1" applyFont="1" applyFill="1" applyBorder="1" applyAlignment="1">
      <alignment horizontal="center"/>
    </xf>
    <xf numFmtId="3" fontId="9" fillId="2" borderId="0" xfId="4" quotePrefix="1" applyNumberFormat="1" applyFont="1" applyFill="1" applyAlignment="1">
      <alignment horizontal="left" vertical="top"/>
    </xf>
    <xf numFmtId="178" fontId="9" fillId="2" borderId="0" xfId="3" applyNumberFormat="1" applyFont="1" applyFill="1" applyAlignment="1">
      <alignment horizontal="center" vertical="center"/>
    </xf>
    <xf numFmtId="178" fontId="11" fillId="2" borderId="58" xfId="1" applyNumberFormat="1" applyFont="1" applyFill="1" applyBorder="1" applyAlignment="1">
      <alignment horizontal="center" vertical="center"/>
    </xf>
    <xf numFmtId="38" fontId="11" fillId="2" borderId="58" xfId="1" applyFont="1" applyFill="1" applyBorder="1" applyAlignment="1">
      <alignment horizontal="center" vertical="center"/>
    </xf>
    <xf numFmtId="38" fontId="8" fillId="2" borderId="58" xfId="1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178" fontId="11" fillId="2" borderId="58" xfId="1" applyNumberFormat="1" applyFont="1" applyFill="1" applyBorder="1"/>
    <xf numFmtId="38" fontId="11" fillId="2" borderId="58" xfId="1" applyFont="1" applyFill="1" applyBorder="1"/>
    <xf numFmtId="3" fontId="11" fillId="2" borderId="58" xfId="3" applyNumberFormat="1" applyFont="1" applyFill="1" applyBorder="1" applyAlignment="1">
      <alignment vertical="center"/>
    </xf>
    <xf numFmtId="0" fontId="11" fillId="2" borderId="58" xfId="3" applyFont="1" applyFill="1" applyBorder="1" applyAlignment="1">
      <alignment vertical="center"/>
    </xf>
    <xf numFmtId="178" fontId="11" fillId="2" borderId="58" xfId="3" applyNumberFormat="1" applyFont="1" applyFill="1" applyBorder="1" applyAlignment="1">
      <alignment horizontal="right"/>
    </xf>
    <xf numFmtId="180" fontId="11" fillId="2" borderId="58" xfId="3" applyNumberFormat="1" applyFont="1" applyFill="1" applyBorder="1" applyAlignment="1">
      <alignment horizontal="right"/>
    </xf>
    <xf numFmtId="180" fontId="11" fillId="2" borderId="58" xfId="3" applyNumberFormat="1" applyFont="1" applyFill="1" applyBorder="1" applyAlignment="1"/>
    <xf numFmtId="0" fontId="11" fillId="2" borderId="0" xfId="3" applyFont="1" applyFill="1" applyBorder="1" applyAlignment="1">
      <alignment horizontal="right" vertical="center"/>
    </xf>
    <xf numFmtId="178" fontId="11" fillId="2" borderId="74" xfId="3" applyNumberFormat="1" applyFont="1" applyFill="1" applyBorder="1" applyAlignment="1">
      <alignment horizontal="right"/>
    </xf>
    <xf numFmtId="180" fontId="11" fillId="2" borderId="74" xfId="3" applyNumberFormat="1" applyFont="1" applyFill="1" applyBorder="1" applyAlignment="1">
      <alignment horizontal="right"/>
    </xf>
    <xf numFmtId="178" fontId="11" fillId="2" borderId="37" xfId="3" applyNumberFormat="1" applyFont="1" applyFill="1" applyBorder="1" applyAlignment="1">
      <alignment horizontal="center"/>
    </xf>
    <xf numFmtId="180" fontId="11" fillId="2" borderId="37" xfId="3" applyNumberFormat="1" applyFont="1" applyFill="1" applyBorder="1" applyAlignment="1">
      <alignment horizontal="center"/>
    </xf>
    <xf numFmtId="180" fontId="11" fillId="2" borderId="24" xfId="3" applyNumberFormat="1" applyFont="1" applyFill="1" applyBorder="1" applyAlignment="1">
      <alignment horizontal="center"/>
    </xf>
    <xf numFmtId="180" fontId="11" fillId="2" borderId="38" xfId="3" applyNumberFormat="1" applyFont="1" applyFill="1" applyBorder="1" applyAlignment="1">
      <alignment horizontal="center"/>
    </xf>
    <xf numFmtId="179" fontId="11" fillId="2" borderId="4" xfId="3" applyNumberFormat="1" applyFont="1" applyFill="1" applyBorder="1" applyAlignment="1">
      <alignment horizontal="center"/>
    </xf>
    <xf numFmtId="179" fontId="11" fillId="2" borderId="5" xfId="3" applyNumberFormat="1" applyFont="1" applyFill="1" applyBorder="1" applyAlignment="1">
      <alignment horizontal="center"/>
    </xf>
    <xf numFmtId="179" fontId="11" fillId="2" borderId="6" xfId="3" applyNumberFormat="1" applyFont="1" applyFill="1" applyBorder="1" applyAlignment="1">
      <alignment horizontal="center"/>
    </xf>
    <xf numFmtId="179" fontId="11" fillId="2" borderId="37" xfId="3" applyNumberFormat="1" applyFont="1" applyFill="1" applyBorder="1" applyAlignment="1">
      <alignment horizontal="center"/>
    </xf>
    <xf numFmtId="179" fontId="11" fillId="2" borderId="24" xfId="3" applyNumberFormat="1" applyFont="1" applyFill="1" applyBorder="1" applyAlignment="1">
      <alignment horizontal="center"/>
    </xf>
    <xf numFmtId="179" fontId="11" fillId="2" borderId="38" xfId="3" applyNumberFormat="1" applyFont="1" applyFill="1" applyBorder="1" applyAlignment="1">
      <alignment horizontal="center"/>
    </xf>
    <xf numFmtId="0" fontId="9" fillId="2" borderId="0" xfId="2" quotePrefix="1" applyFont="1" applyFill="1" applyAlignment="1">
      <alignment horizontal="left" vertical="center"/>
    </xf>
    <xf numFmtId="0" fontId="7" fillId="2" borderId="0" xfId="2" applyFont="1" applyFill="1" applyAlignment="1">
      <alignment vertical="center"/>
    </xf>
    <xf numFmtId="194" fontId="7" fillId="2" borderId="0" xfId="2" applyNumberFormat="1" applyFont="1" applyFill="1" applyAlignment="1">
      <alignment horizontal="right" vertical="center"/>
    </xf>
    <xf numFmtId="0" fontId="7" fillId="2" borderId="0" xfId="2" applyFont="1" applyFill="1" applyAlignment="1">
      <alignment horizontal="right" vertical="center"/>
    </xf>
    <xf numFmtId="0" fontId="11" fillId="2" borderId="0" xfId="2" quotePrefix="1" applyFont="1" applyFill="1" applyAlignment="1">
      <alignment horizontal="center" vertical="center" wrapText="1"/>
    </xf>
    <xf numFmtId="0" fontId="8" fillId="2" borderId="0" xfId="5" applyFont="1" applyFill="1" applyAlignment="1">
      <alignment horizontal="right" vertical="center"/>
    </xf>
    <xf numFmtId="0" fontId="8" fillId="2" borderId="4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194" fontId="8" fillId="2" borderId="9" xfId="2" quotePrefix="1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194" fontId="8" fillId="2" borderId="13" xfId="2" applyNumberFormat="1" applyFont="1" applyFill="1" applyBorder="1" applyAlignment="1">
      <alignment horizontal="center" vertical="center"/>
    </xf>
    <xf numFmtId="0" fontId="8" fillId="2" borderId="52" xfId="2" quotePrefix="1" applyFont="1" applyFill="1" applyBorder="1" applyAlignment="1">
      <alignment horizontal="center" vertical="center"/>
    </xf>
    <xf numFmtId="194" fontId="8" fillId="2" borderId="14" xfId="2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15" xfId="2" quotePrefix="1" applyFont="1" applyFill="1" applyBorder="1" applyAlignment="1">
      <alignment horizontal="left"/>
    </xf>
    <xf numFmtId="0" fontId="8" fillId="2" borderId="92" xfId="2" applyFont="1" applyFill="1" applyBorder="1"/>
    <xf numFmtId="0" fontId="8" fillId="2" borderId="93" xfId="2" applyFont="1" applyFill="1" applyBorder="1"/>
    <xf numFmtId="190" fontId="8" fillId="2" borderId="94" xfId="5" applyNumberFormat="1" applyFont="1" applyFill="1" applyBorder="1" applyAlignment="1">
      <alignment horizontal="center"/>
    </xf>
    <xf numFmtId="190" fontId="8" fillId="2" borderId="15" xfId="5" applyNumberFormat="1" applyFont="1" applyFill="1" applyBorder="1" applyAlignment="1">
      <alignment horizontal="center"/>
    </xf>
    <xf numFmtId="0" fontId="8" fillId="2" borderId="0" xfId="2" applyFont="1" applyFill="1" applyAlignment="1">
      <alignment horizontal="left" vertical="center"/>
    </xf>
    <xf numFmtId="0" fontId="8" fillId="2" borderId="4" xfId="2" applyFont="1" applyFill="1" applyBorder="1"/>
    <xf numFmtId="0" fontId="8" fillId="2" borderId="7" xfId="2" applyFont="1" applyFill="1" applyBorder="1"/>
    <xf numFmtId="0" fontId="8" fillId="2" borderId="8" xfId="2" applyFont="1" applyFill="1" applyBorder="1"/>
    <xf numFmtId="190" fontId="8" fillId="2" borderId="18" xfId="5" applyNumberFormat="1" applyFont="1" applyFill="1" applyBorder="1" applyAlignment="1">
      <alignment horizontal="center"/>
    </xf>
    <xf numFmtId="190" fontId="8" fillId="2" borderId="26" xfId="5" applyNumberFormat="1" applyFont="1" applyFill="1" applyBorder="1" applyAlignment="1">
      <alignment horizontal="center"/>
    </xf>
    <xf numFmtId="0" fontId="8" fillId="2" borderId="26" xfId="2" applyFont="1" applyFill="1" applyBorder="1"/>
    <xf numFmtId="0" fontId="8" fillId="2" borderId="16" xfId="2" quotePrefix="1" applyFont="1" applyFill="1" applyBorder="1" applyAlignment="1">
      <alignment horizontal="left"/>
    </xf>
    <xf numFmtId="0" fontId="8" fillId="2" borderId="17" xfId="2" quotePrefix="1" applyFont="1" applyFill="1" applyBorder="1" applyAlignment="1">
      <alignment horizontal="left"/>
    </xf>
    <xf numFmtId="0" fontId="8" fillId="2" borderId="23" xfId="2" applyFont="1" applyFill="1" applyBorder="1"/>
    <xf numFmtId="190" fontId="8" fillId="2" borderId="16" xfId="5" applyNumberFormat="1" applyFont="1" applyFill="1" applyBorder="1" applyAlignment="1">
      <alignment horizontal="center"/>
    </xf>
    <xf numFmtId="190" fontId="8" fillId="2" borderId="80" xfId="5" applyNumberFormat="1" applyFont="1" applyFill="1" applyBorder="1" applyAlignment="1">
      <alignment horizontal="center"/>
    </xf>
    <xf numFmtId="0" fontId="8" fillId="2" borderId="18" xfId="2" applyFont="1" applyFill="1" applyBorder="1"/>
    <xf numFmtId="0" fontId="8" fillId="2" borderId="18" xfId="2" quotePrefix="1" applyFont="1" applyFill="1" applyBorder="1" applyAlignment="1">
      <alignment horizontal="left"/>
    </xf>
    <xf numFmtId="0" fontId="8" fillId="2" borderId="22" xfId="2" applyFont="1" applyFill="1" applyBorder="1"/>
    <xf numFmtId="0" fontId="8" fillId="2" borderId="19" xfId="2" quotePrefix="1" applyFont="1" applyFill="1" applyBorder="1" applyAlignment="1">
      <alignment horizontal="left"/>
    </xf>
    <xf numFmtId="0" fontId="8" fillId="2" borderId="20" xfId="2" quotePrefix="1" applyFont="1" applyFill="1" applyBorder="1" applyAlignment="1">
      <alignment horizontal="left"/>
    </xf>
    <xf numFmtId="0" fontId="8" fillId="2" borderId="21" xfId="2" quotePrefix="1" applyFont="1" applyFill="1" applyBorder="1" applyAlignment="1">
      <alignment horizontal="left" wrapText="1"/>
    </xf>
    <xf numFmtId="190" fontId="8" fillId="2" borderId="20" xfId="5" applyNumberFormat="1" applyFont="1" applyFill="1" applyBorder="1" applyAlignment="1">
      <alignment horizontal="center"/>
    </xf>
    <xf numFmtId="190" fontId="8" fillId="2" borderId="71" xfId="5" applyNumberFormat="1" applyFont="1" applyFill="1" applyBorder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22" xfId="2" quotePrefix="1" applyFont="1" applyFill="1" applyBorder="1" applyAlignment="1">
      <alignment horizontal="left" wrapText="1"/>
    </xf>
    <xf numFmtId="0" fontId="8" fillId="2" borderId="23" xfId="2" quotePrefix="1" applyFont="1" applyFill="1" applyBorder="1" applyAlignment="1">
      <alignment horizontal="left"/>
    </xf>
    <xf numFmtId="0" fontId="8" fillId="2" borderId="37" xfId="2" applyFont="1" applyFill="1" applyBorder="1"/>
    <xf numFmtId="0" fontId="8" fillId="2" borderId="24" xfId="2" applyFont="1" applyFill="1" applyBorder="1"/>
    <xf numFmtId="0" fontId="8" fillId="2" borderId="24" xfId="2" quotePrefix="1" applyFont="1" applyFill="1" applyBorder="1" applyAlignment="1">
      <alignment horizontal="left"/>
    </xf>
    <xf numFmtId="0" fontId="8" fillId="2" borderId="25" xfId="2" quotePrefix="1" applyFont="1" applyFill="1" applyBorder="1" applyAlignment="1">
      <alignment horizontal="left"/>
    </xf>
    <xf numFmtId="190" fontId="8" fillId="2" borderId="24" xfId="5" applyNumberFormat="1" applyFont="1" applyFill="1" applyBorder="1" applyAlignment="1">
      <alignment horizontal="center"/>
    </xf>
    <xf numFmtId="190" fontId="8" fillId="2" borderId="95" xfId="5" applyNumberFormat="1" applyFont="1" applyFill="1" applyBorder="1" applyAlignment="1">
      <alignment horizontal="center"/>
    </xf>
    <xf numFmtId="0" fontId="8" fillId="2" borderId="26" xfId="2" quotePrefix="1" applyFont="1" applyFill="1" applyBorder="1" applyAlignment="1">
      <alignment horizontal="left"/>
    </xf>
    <xf numFmtId="0" fontId="8" fillId="2" borderId="0" xfId="2" applyFont="1" applyFill="1"/>
    <xf numFmtId="190" fontId="8" fillId="2" borderId="16" xfId="5" applyNumberFormat="1" applyFont="1" applyFill="1" applyBorder="1" applyAlignment="1">
      <alignment horizontal="right"/>
    </xf>
    <xf numFmtId="0" fontId="8" fillId="2" borderId="24" xfId="2" applyFont="1" applyFill="1" applyBorder="1" applyAlignment="1">
      <alignment horizontal="left"/>
    </xf>
    <xf numFmtId="0" fontId="8" fillId="2" borderId="27" xfId="2" applyFont="1" applyFill="1" applyBorder="1" applyAlignment="1">
      <alignment horizontal="left"/>
    </xf>
    <xf numFmtId="0" fontId="8" fillId="2" borderId="25" xfId="2" applyFont="1" applyFill="1" applyBorder="1"/>
    <xf numFmtId="190" fontId="8" fillId="2" borderId="37" xfId="5" applyNumberFormat="1" applyFont="1" applyFill="1" applyBorder="1" applyAlignment="1">
      <alignment horizontal="center"/>
    </xf>
    <xf numFmtId="190" fontId="8" fillId="2" borderId="24" xfId="5" applyNumberFormat="1" applyFont="1" applyFill="1" applyBorder="1" applyAlignment="1">
      <alignment horizontal="right"/>
    </xf>
    <xf numFmtId="0" fontId="14" fillId="2" borderId="16" xfId="2" quotePrefix="1" applyFont="1" applyFill="1" applyBorder="1" applyAlignment="1">
      <alignment horizontal="left"/>
    </xf>
    <xf numFmtId="0" fontId="14" fillId="2" borderId="18" xfId="2" quotePrefix="1" applyFont="1" applyFill="1" applyBorder="1" applyAlignment="1">
      <alignment horizontal="left"/>
    </xf>
    <xf numFmtId="0" fontId="8" fillId="2" borderId="0" xfId="2" quotePrefix="1" applyFont="1" applyFill="1" applyAlignment="1">
      <alignment horizontal="left"/>
    </xf>
    <xf numFmtId="0" fontId="8" fillId="2" borderId="18" xfId="2" applyFont="1" applyFill="1" applyBorder="1" applyAlignment="1">
      <alignment horizontal="left"/>
    </xf>
    <xf numFmtId="190" fontId="8" fillId="2" borderId="18" xfId="5" applyNumberFormat="1" applyFont="1" applyFill="1" applyBorder="1" applyAlignment="1">
      <alignment horizontal="right"/>
    </xf>
    <xf numFmtId="0" fontId="8" fillId="2" borderId="27" xfId="2" applyFont="1" applyFill="1" applyBorder="1"/>
    <xf numFmtId="0" fontId="8" fillId="2" borderId="27" xfId="2" applyFont="1" applyFill="1" applyBorder="1" applyAlignment="1">
      <alignment vertical="center"/>
    </xf>
    <xf numFmtId="194" fontId="8" fillId="2" borderId="0" xfId="2" applyNumberFormat="1" applyFont="1" applyFill="1" applyAlignment="1">
      <alignment horizontal="right"/>
    </xf>
    <xf numFmtId="193" fontId="8" fillId="2" borderId="0" xfId="5" quotePrefix="1" applyNumberFormat="1" applyFont="1" applyFill="1" applyAlignment="1">
      <alignment horizontal="left"/>
    </xf>
    <xf numFmtId="191" fontId="8" fillId="2" borderId="0" xfId="5" applyNumberFormat="1" applyFont="1" applyFill="1" applyAlignment="1">
      <alignment horizontal="center"/>
    </xf>
    <xf numFmtId="0" fontId="9" fillId="2" borderId="0" xfId="2" applyFont="1" applyFill="1" applyAlignment="1">
      <alignment vertical="center"/>
    </xf>
    <xf numFmtId="190" fontId="8" fillId="2" borderId="0" xfId="5" applyNumberFormat="1" applyFont="1" applyFill="1" applyAlignment="1">
      <alignment horizontal="center"/>
    </xf>
    <xf numFmtId="190" fontId="8" fillId="2" borderId="27" xfId="5" applyNumberFormat="1" applyFont="1" applyFill="1" applyBorder="1" applyAlignment="1">
      <alignment horizontal="center"/>
    </xf>
    <xf numFmtId="194" fontId="8" fillId="2" borderId="94" xfId="2" applyNumberFormat="1" applyFont="1" applyFill="1" applyBorder="1" applyAlignment="1">
      <alignment horizontal="right"/>
    </xf>
    <xf numFmtId="194" fontId="8" fillId="2" borderId="18" xfId="2" applyNumberFormat="1" applyFont="1" applyFill="1" applyBorder="1" applyAlignment="1">
      <alignment horizontal="right"/>
    </xf>
    <xf numFmtId="194" fontId="8" fillId="2" borderId="16" xfId="2" applyNumberFormat="1" applyFont="1" applyFill="1" applyBorder="1" applyAlignment="1">
      <alignment horizontal="right"/>
    </xf>
    <xf numFmtId="0" fontId="8" fillId="2" borderId="27" xfId="2" quotePrefix="1" applyFont="1" applyFill="1" applyBorder="1" applyAlignment="1">
      <alignment horizontal="left"/>
    </xf>
    <xf numFmtId="194" fontId="8" fillId="2" borderId="24" xfId="2" applyNumberFormat="1" applyFont="1" applyFill="1" applyBorder="1" applyAlignment="1">
      <alignment horizontal="right"/>
    </xf>
    <xf numFmtId="191" fontId="8" fillId="2" borderId="24" xfId="5" applyNumberFormat="1" applyFont="1" applyFill="1" applyBorder="1" applyAlignment="1">
      <alignment horizontal="center"/>
    </xf>
    <xf numFmtId="0" fontId="8" fillId="2" borderId="0" xfId="2" quotePrefix="1" applyFont="1" applyFill="1" applyAlignment="1">
      <alignment horizontal="left" vertical="center"/>
    </xf>
    <xf numFmtId="191" fontId="8" fillId="2" borderId="16" xfId="2" applyNumberFormat="1" applyFont="1" applyFill="1" applyBorder="1" applyAlignment="1">
      <alignment horizontal="right"/>
    </xf>
    <xf numFmtId="191" fontId="8" fillId="2" borderId="24" xfId="2" applyNumberFormat="1" applyFont="1" applyFill="1" applyBorder="1" applyAlignment="1">
      <alignment horizontal="right"/>
    </xf>
    <xf numFmtId="0" fontId="14" fillId="2" borderId="23" xfId="2" quotePrefix="1" applyFont="1" applyFill="1" applyBorder="1" applyAlignment="1">
      <alignment horizontal="left" wrapText="1"/>
    </xf>
    <xf numFmtId="0" fontId="8" fillId="2" borderId="25" xfId="2" quotePrefix="1" applyFont="1" applyFill="1" applyBorder="1" applyAlignment="1">
      <alignment horizontal="left" wrapText="1"/>
    </xf>
    <xf numFmtId="0" fontId="8" fillId="2" borderId="1" xfId="2" applyFont="1" applyFill="1" applyBorder="1"/>
    <xf numFmtId="0" fontId="8" fillId="2" borderId="28" xfId="2" quotePrefix="1" applyFont="1" applyFill="1" applyBorder="1" applyAlignment="1">
      <alignment horizontal="left"/>
    </xf>
    <xf numFmtId="0" fontId="8" fillId="2" borderId="96" xfId="2" applyFont="1" applyFill="1" applyBorder="1"/>
    <xf numFmtId="194" fontId="8" fillId="2" borderId="2" xfId="2" applyNumberFormat="1" applyFont="1" applyFill="1" applyBorder="1" applyAlignment="1">
      <alignment horizontal="right"/>
    </xf>
    <xf numFmtId="194" fontId="9" fillId="2" borderId="0" xfId="2" applyNumberFormat="1" applyFont="1" applyFill="1" applyAlignment="1">
      <alignment horizontal="right" vertical="center"/>
    </xf>
    <xf numFmtId="0" fontId="9" fillId="2" borderId="0" xfId="2" applyFont="1" applyFill="1" applyAlignment="1">
      <alignment horizontal="right" vertical="center"/>
    </xf>
    <xf numFmtId="0" fontId="6" fillId="2" borderId="0" xfId="2" applyFont="1" applyFill="1" applyAlignment="1">
      <alignment vertical="center"/>
    </xf>
    <xf numFmtId="0" fontId="14" fillId="2" borderId="6" xfId="2" applyFont="1" applyFill="1" applyBorder="1" applyAlignment="1">
      <alignment horizontal="center" vertical="center"/>
    </xf>
    <xf numFmtId="193" fontId="8" fillId="2" borderId="92" xfId="5" quotePrefix="1" applyNumberFormat="1" applyFont="1" applyFill="1" applyBorder="1" applyAlignment="1">
      <alignment horizontal="left"/>
    </xf>
    <xf numFmtId="191" fontId="8" fillId="2" borderId="97" xfId="5" applyNumberFormat="1" applyFont="1" applyFill="1" applyBorder="1" applyAlignment="1">
      <alignment horizontal="center"/>
    </xf>
    <xf numFmtId="191" fontId="8" fillId="2" borderId="36" xfId="5" applyNumberFormat="1" applyFont="1" applyFill="1" applyBorder="1" applyAlignment="1">
      <alignment horizontal="center"/>
    </xf>
    <xf numFmtId="193" fontId="8" fillId="2" borderId="17" xfId="5" quotePrefix="1" applyNumberFormat="1" applyFont="1" applyFill="1" applyBorder="1" applyAlignment="1">
      <alignment horizontal="left"/>
    </xf>
    <xf numFmtId="191" fontId="8" fillId="2" borderId="19" xfId="5" applyNumberFormat="1" applyFont="1" applyFill="1" applyBorder="1" applyAlignment="1">
      <alignment horizontal="center"/>
    </xf>
    <xf numFmtId="193" fontId="8" fillId="2" borderId="17" xfId="5" quotePrefix="1" applyNumberFormat="1" applyFont="1" applyFill="1" applyBorder="1" applyAlignment="1">
      <alignment horizontal="center"/>
    </xf>
    <xf numFmtId="193" fontId="8" fillId="2" borderId="82" xfId="5" quotePrefix="1" applyNumberFormat="1" applyFont="1" applyFill="1" applyBorder="1" applyAlignment="1">
      <alignment horizontal="left"/>
    </xf>
    <xf numFmtId="191" fontId="8" fillId="2" borderId="21" xfId="5" applyNumberFormat="1" applyFont="1" applyFill="1" applyBorder="1" applyAlignment="1">
      <alignment horizontal="center"/>
    </xf>
    <xf numFmtId="193" fontId="8" fillId="2" borderId="27" xfId="5" quotePrefix="1" applyNumberFormat="1" applyFont="1" applyFill="1" applyBorder="1" applyAlignment="1">
      <alignment horizontal="left"/>
    </xf>
    <xf numFmtId="191" fontId="8" fillId="2" borderId="38" xfId="5" applyNumberFormat="1" applyFont="1" applyFill="1" applyBorder="1" applyAlignment="1">
      <alignment horizontal="center"/>
    </xf>
    <xf numFmtId="193" fontId="8" fillId="2" borderId="0" xfId="5" quotePrefix="1" applyNumberFormat="1" applyFont="1" applyFill="1" applyAlignment="1">
      <alignment horizontal="center"/>
    </xf>
    <xf numFmtId="190" fontId="8" fillId="2" borderId="17" xfId="5" applyNumberFormat="1" applyFont="1" applyFill="1" applyBorder="1" applyAlignment="1">
      <alignment horizontal="right"/>
    </xf>
    <xf numFmtId="190" fontId="8" fillId="2" borderId="19" xfId="5" applyNumberFormat="1" applyFont="1" applyFill="1" applyBorder="1" applyAlignment="1">
      <alignment horizontal="right"/>
    </xf>
    <xf numFmtId="190" fontId="8" fillId="2" borderId="27" xfId="5" applyNumberFormat="1" applyFont="1" applyFill="1" applyBorder="1" applyAlignment="1">
      <alignment horizontal="right"/>
    </xf>
    <xf numFmtId="190" fontId="8" fillId="2" borderId="38" xfId="5" applyNumberFormat="1" applyFont="1" applyFill="1" applyBorder="1" applyAlignment="1">
      <alignment horizontal="right"/>
    </xf>
    <xf numFmtId="190" fontId="8" fillId="2" borderId="0" xfId="5" applyNumberFormat="1" applyFont="1" applyFill="1" applyAlignment="1">
      <alignment horizontal="right"/>
    </xf>
    <xf numFmtId="190" fontId="8" fillId="2" borderId="36" xfId="5" applyNumberFormat="1" applyFont="1" applyFill="1" applyBorder="1" applyAlignment="1">
      <alignment horizontal="right"/>
    </xf>
    <xf numFmtId="193" fontId="8" fillId="2" borderId="27" xfId="5" quotePrefix="1" applyNumberFormat="1" applyFont="1" applyFill="1" applyBorder="1" applyAlignment="1">
      <alignment horizontal="center"/>
    </xf>
    <xf numFmtId="193" fontId="8" fillId="2" borderId="98" xfId="5" quotePrefix="1" applyNumberFormat="1" applyFont="1" applyFill="1" applyBorder="1" applyAlignment="1">
      <alignment horizontal="left"/>
    </xf>
    <xf numFmtId="193" fontId="8" fillId="2" borderId="99" xfId="5" quotePrefix="1" applyNumberFormat="1" applyFont="1" applyFill="1" applyBorder="1" applyAlignment="1">
      <alignment horizontal="left"/>
    </xf>
    <xf numFmtId="193" fontId="8" fillId="2" borderId="28" xfId="5" quotePrefix="1" applyNumberFormat="1" applyFont="1" applyFill="1" applyBorder="1" applyAlignment="1">
      <alignment horizontal="left"/>
    </xf>
    <xf numFmtId="191" fontId="8" fillId="2" borderId="3" xfId="5" applyNumberFormat="1" applyFont="1" applyFill="1" applyBorder="1" applyAlignment="1">
      <alignment horizontal="center"/>
    </xf>
    <xf numFmtId="38" fontId="11" fillId="2" borderId="0" xfId="1" applyFont="1" applyFill="1" applyAlignment="1">
      <alignment vertical="center"/>
    </xf>
    <xf numFmtId="38" fontId="11" fillId="2" borderId="0" xfId="1" applyFont="1" applyFill="1" applyAlignment="1">
      <alignment horizontal="center" vertical="center"/>
    </xf>
    <xf numFmtId="182" fontId="11" fillId="2" borderId="0" xfId="1" applyNumberFormat="1" applyFont="1" applyFill="1" applyAlignment="1">
      <alignment horizontal="right" vertical="center"/>
    </xf>
    <xf numFmtId="38" fontId="20" fillId="2" borderId="0" xfId="1" applyFont="1" applyFill="1" applyAlignment="1">
      <alignment vertical="center"/>
    </xf>
    <xf numFmtId="38" fontId="9" fillId="2" borderId="0" xfId="1" applyFont="1" applyFill="1" applyAlignment="1">
      <alignment vertical="center"/>
    </xf>
    <xf numFmtId="38" fontId="19" fillId="2" borderId="26" xfId="1" applyFont="1" applyFill="1" applyBorder="1" applyAlignment="1">
      <alignment vertical="center"/>
    </xf>
    <xf numFmtId="38" fontId="8" fillId="2" borderId="29" xfId="1" applyFont="1" applyFill="1" applyBorder="1" applyAlignment="1">
      <alignment horizontal="center" vertical="center"/>
    </xf>
    <xf numFmtId="38" fontId="8" fillId="2" borderId="30" xfId="1" applyFont="1" applyFill="1" applyBorder="1" applyAlignment="1">
      <alignment horizontal="center" vertical="center"/>
    </xf>
    <xf numFmtId="38" fontId="8" fillId="2" borderId="31" xfId="1" applyFont="1" applyFill="1" applyBorder="1" applyAlignment="1">
      <alignment horizontal="center" vertical="center" shrinkToFit="1"/>
    </xf>
    <xf numFmtId="38" fontId="8" fillId="2" borderId="32" xfId="1" applyFont="1" applyFill="1" applyBorder="1" applyAlignment="1">
      <alignment horizontal="center" vertical="center"/>
    </xf>
    <xf numFmtId="38" fontId="8" fillId="2" borderId="33" xfId="1" applyFont="1" applyFill="1" applyBorder="1" applyAlignment="1">
      <alignment horizontal="center" vertical="center" shrinkToFit="1"/>
    </xf>
    <xf numFmtId="182" fontId="14" fillId="2" borderId="30" xfId="1" applyNumberFormat="1" applyFont="1" applyFill="1" applyBorder="1" applyAlignment="1">
      <alignment horizontal="center" vertical="center" wrapText="1"/>
    </xf>
    <xf numFmtId="38" fontId="19" fillId="2" borderId="0" xfId="1" applyFont="1" applyFill="1" applyAlignment="1">
      <alignment vertical="center"/>
    </xf>
    <xf numFmtId="38" fontId="8" fillId="2" borderId="0" xfId="1" applyFont="1" applyFill="1" applyAlignment="1">
      <alignment vertical="center"/>
    </xf>
    <xf numFmtId="38" fontId="8" fillId="2" borderId="34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38" fontId="8" fillId="2" borderId="35" xfId="1" applyFont="1" applyFill="1" applyBorder="1" applyAlignment="1">
      <alignment horizontal="center" vertical="center"/>
    </xf>
    <xf numFmtId="38" fontId="8" fillId="2" borderId="26" xfId="1" applyFont="1" applyFill="1" applyBorder="1" applyAlignment="1">
      <alignment vertical="center"/>
    </xf>
    <xf numFmtId="38" fontId="14" fillId="2" borderId="36" xfId="1" applyFont="1" applyFill="1" applyBorder="1" applyAlignment="1">
      <alignment horizontal="center"/>
    </xf>
    <xf numFmtId="38" fontId="8" fillId="2" borderId="37" xfId="1" applyFont="1" applyFill="1" applyBorder="1" applyAlignment="1">
      <alignment vertical="center"/>
    </xf>
    <xf numFmtId="38" fontId="8" fillId="2" borderId="27" xfId="1" applyFont="1" applyFill="1" applyBorder="1" applyAlignment="1">
      <alignment vertical="center"/>
    </xf>
    <xf numFmtId="38" fontId="14" fillId="2" borderId="38" xfId="1" applyFont="1" applyFill="1" applyBorder="1" applyAlignment="1">
      <alignment horizontal="center"/>
    </xf>
    <xf numFmtId="38" fontId="8" fillId="2" borderId="36" xfId="1" applyFont="1" applyFill="1" applyBorder="1" applyAlignment="1">
      <alignment horizontal="center" vertical="center"/>
    </xf>
    <xf numFmtId="38" fontId="14" fillId="2" borderId="39" xfId="1" applyFont="1" applyFill="1" applyBorder="1" applyAlignment="1">
      <alignment horizontal="center"/>
    </xf>
    <xf numFmtId="38" fontId="8" fillId="2" borderId="40" xfId="1" applyFont="1" applyFill="1" applyBorder="1" applyAlignment="1">
      <alignment vertical="center"/>
    </xf>
    <xf numFmtId="38" fontId="8" fillId="2" borderId="41" xfId="1" applyFont="1" applyFill="1" applyBorder="1" applyAlignment="1">
      <alignment vertical="center"/>
    </xf>
    <xf numFmtId="38" fontId="8" fillId="2" borderId="42" xfId="1" applyFont="1" applyFill="1" applyBorder="1" applyAlignment="1">
      <alignment vertical="center"/>
    </xf>
    <xf numFmtId="38" fontId="14" fillId="2" borderId="21" xfId="1" applyFont="1" applyFill="1" applyBorder="1" applyAlignment="1">
      <alignment horizontal="center"/>
    </xf>
    <xf numFmtId="38" fontId="8" fillId="2" borderId="43" xfId="1" applyFont="1" applyFill="1" applyBorder="1" applyAlignment="1">
      <alignment vertical="center"/>
    </xf>
    <xf numFmtId="38" fontId="8" fillId="2" borderId="0" xfId="1" applyFont="1" applyFill="1" applyAlignment="1">
      <alignment horizontal="center" vertical="center"/>
    </xf>
    <xf numFmtId="182" fontId="8" fillId="2" borderId="0" xfId="1" applyNumberFormat="1" applyFont="1" applyFill="1" applyAlignment="1">
      <alignment vertical="center"/>
    </xf>
    <xf numFmtId="38" fontId="8" fillId="2" borderId="32" xfId="1" applyFont="1" applyFill="1" applyBorder="1" applyAlignment="1">
      <alignment horizontal="center" vertical="center" shrinkToFit="1"/>
    </xf>
    <xf numFmtId="38" fontId="8" fillId="2" borderId="44" xfId="1" applyFont="1" applyFill="1" applyBorder="1" applyAlignment="1">
      <alignment horizontal="center" vertical="center"/>
    </xf>
    <xf numFmtId="38" fontId="8" fillId="2" borderId="37" xfId="1" applyFont="1" applyFill="1" applyBorder="1" applyAlignment="1">
      <alignment horizontal="left" vertical="center" indent="1"/>
    </xf>
    <xf numFmtId="38" fontId="8" fillId="2" borderId="27" xfId="1" applyFont="1" applyFill="1" applyBorder="1" applyAlignment="1">
      <alignment horizontal="left" vertical="center" indent="1"/>
    </xf>
    <xf numFmtId="38" fontId="8" fillId="2" borderId="26" xfId="1" applyFont="1" applyFill="1" applyBorder="1" applyAlignment="1">
      <alignment horizontal="left" vertical="center" indent="1"/>
    </xf>
    <xf numFmtId="38" fontId="8" fillId="2" borderId="0" xfId="1" applyFont="1" applyFill="1" applyBorder="1" applyAlignment="1">
      <alignment horizontal="left" vertical="center" indent="1"/>
    </xf>
    <xf numFmtId="182" fontId="11" fillId="2" borderId="0" xfId="1" applyNumberFormat="1" applyFont="1" applyFill="1" applyAlignment="1">
      <alignment vertical="center"/>
    </xf>
    <xf numFmtId="184" fontId="8" fillId="2" borderId="46" xfId="1" applyNumberFormat="1" applyFont="1" applyFill="1" applyBorder="1" applyAlignment="1">
      <alignment horizontal="center" vertical="center"/>
    </xf>
    <xf numFmtId="184" fontId="8" fillId="2" borderId="60" xfId="1" applyNumberFormat="1" applyFont="1" applyFill="1" applyBorder="1" applyAlignment="1">
      <alignment horizontal="center" vertical="center"/>
    </xf>
    <xf numFmtId="184" fontId="8" fillId="2" borderId="59" xfId="1" applyNumberFormat="1" applyFont="1" applyFill="1" applyBorder="1" applyAlignment="1">
      <alignment horizontal="center" vertical="center"/>
    </xf>
    <xf numFmtId="184" fontId="8" fillId="2" borderId="18" xfId="1" applyNumberFormat="1" applyFont="1" applyFill="1" applyBorder="1" applyAlignment="1">
      <alignment horizontal="center" vertical="center"/>
    </xf>
    <xf numFmtId="182" fontId="8" fillId="2" borderId="46" xfId="1" applyNumberFormat="1" applyFont="1" applyFill="1" applyBorder="1" applyAlignment="1">
      <alignment horizontal="center" vertical="center"/>
    </xf>
    <xf numFmtId="184" fontId="8" fillId="2" borderId="74" xfId="1" applyNumberFormat="1" applyFont="1" applyFill="1" applyBorder="1" applyAlignment="1">
      <alignment horizontal="center" vertical="center"/>
    </xf>
    <xf numFmtId="184" fontId="8" fillId="2" borderId="95" xfId="1" applyNumberFormat="1" applyFont="1" applyFill="1" applyBorder="1" applyAlignment="1">
      <alignment horizontal="center" vertical="center"/>
    </xf>
    <xf numFmtId="184" fontId="8" fillId="2" borderId="104" xfId="1" applyNumberFormat="1" applyFont="1" applyFill="1" applyBorder="1" applyAlignment="1">
      <alignment horizontal="center" vertical="center"/>
    </xf>
    <xf numFmtId="182" fontId="8" fillId="2" borderId="74" xfId="1" applyNumberFormat="1" applyFont="1" applyFill="1" applyBorder="1" applyAlignment="1">
      <alignment horizontal="center" vertical="center"/>
    </xf>
    <xf numFmtId="184" fontId="8" fillId="2" borderId="100" xfId="1" applyNumberFormat="1" applyFont="1" applyFill="1" applyBorder="1" applyAlignment="1">
      <alignment horizontal="center" vertical="center"/>
    </xf>
    <xf numFmtId="184" fontId="8" fillId="2" borderId="101" xfId="1" applyNumberFormat="1" applyFont="1" applyFill="1" applyBorder="1" applyAlignment="1">
      <alignment horizontal="center" vertical="center"/>
    </xf>
    <xf numFmtId="184" fontId="8" fillId="2" borderId="102" xfId="1" applyNumberFormat="1" applyFont="1" applyFill="1" applyBorder="1" applyAlignment="1">
      <alignment horizontal="center" vertical="center"/>
    </xf>
    <xf numFmtId="184" fontId="8" fillId="2" borderId="103" xfId="1" applyNumberFormat="1" applyFont="1" applyFill="1" applyBorder="1" applyAlignment="1">
      <alignment horizontal="center" vertical="center"/>
    </xf>
    <xf numFmtId="182" fontId="8" fillId="2" borderId="100" xfId="1" applyNumberFormat="1" applyFont="1" applyFill="1" applyBorder="1" applyAlignment="1">
      <alignment horizontal="center" vertical="center"/>
    </xf>
    <xf numFmtId="184" fontId="8" fillId="2" borderId="66" xfId="1" applyNumberFormat="1" applyFont="1" applyFill="1" applyBorder="1" applyAlignment="1">
      <alignment horizontal="center" vertical="center"/>
    </xf>
    <xf numFmtId="184" fontId="8" fillId="2" borderId="105" xfId="1" applyNumberFormat="1" applyFont="1" applyFill="1" applyBorder="1" applyAlignment="1">
      <alignment horizontal="center" vertical="center"/>
    </xf>
    <xf numFmtId="184" fontId="8" fillId="2" borderId="106" xfId="1" applyNumberFormat="1" applyFont="1" applyFill="1" applyBorder="1" applyAlignment="1">
      <alignment horizontal="center" vertical="center"/>
    </xf>
    <xf numFmtId="184" fontId="8" fillId="2" borderId="20" xfId="1" applyNumberFormat="1" applyFont="1" applyFill="1" applyBorder="1" applyAlignment="1">
      <alignment horizontal="center" vertical="center"/>
    </xf>
    <xf numFmtId="182" fontId="8" fillId="2" borderId="66" xfId="1" applyNumberFormat="1" applyFont="1" applyFill="1" applyBorder="1" applyAlignment="1">
      <alignment horizontal="center" vertical="center"/>
    </xf>
    <xf numFmtId="184" fontId="8" fillId="2" borderId="24" xfId="1" applyNumberFormat="1" applyFont="1" applyFill="1" applyBorder="1" applyAlignment="1">
      <alignment horizontal="center" vertical="center"/>
    </xf>
    <xf numFmtId="183" fontId="8" fillId="2" borderId="46" xfId="1" applyNumberFormat="1" applyFont="1" applyFill="1" applyBorder="1" applyAlignment="1">
      <alignment horizontal="center" vertical="center"/>
    </xf>
    <xf numFmtId="183" fontId="8" fillId="2" borderId="60" xfId="1" applyNumberFormat="1" applyFont="1" applyFill="1" applyBorder="1" applyAlignment="1">
      <alignment horizontal="center" vertical="center"/>
    </xf>
    <xf numFmtId="183" fontId="8" fillId="2" borderId="59" xfId="1" applyNumberFormat="1" applyFont="1" applyFill="1" applyBorder="1" applyAlignment="1">
      <alignment horizontal="center" vertical="center"/>
    </xf>
    <xf numFmtId="183" fontId="8" fillId="2" borderId="18" xfId="1" applyNumberFormat="1" applyFont="1" applyFill="1" applyBorder="1" applyAlignment="1">
      <alignment horizontal="center" vertical="center"/>
    </xf>
    <xf numFmtId="183" fontId="8" fillId="2" borderId="74" xfId="1" applyNumberFormat="1" applyFont="1" applyFill="1" applyBorder="1" applyAlignment="1">
      <alignment horizontal="center" vertical="center"/>
    </xf>
    <xf numFmtId="183" fontId="8" fillId="2" borderId="95" xfId="1" applyNumberFormat="1" applyFont="1" applyFill="1" applyBorder="1" applyAlignment="1">
      <alignment horizontal="center" vertical="center"/>
    </xf>
    <xf numFmtId="183" fontId="8" fillId="2" borderId="104" xfId="1" applyNumberFormat="1" applyFont="1" applyFill="1" applyBorder="1" applyAlignment="1">
      <alignment horizontal="center" vertical="center"/>
    </xf>
    <xf numFmtId="183" fontId="8" fillId="2" borderId="100" xfId="1" applyNumberFormat="1" applyFont="1" applyFill="1" applyBorder="1" applyAlignment="1">
      <alignment horizontal="center" vertical="center"/>
    </xf>
    <xf numFmtId="183" fontId="8" fillId="2" borderId="101" xfId="1" applyNumberFormat="1" applyFont="1" applyFill="1" applyBorder="1" applyAlignment="1">
      <alignment horizontal="center" vertical="center"/>
    </xf>
    <xf numFmtId="183" fontId="8" fillId="2" borderId="102" xfId="1" applyNumberFormat="1" applyFont="1" applyFill="1" applyBorder="1" applyAlignment="1">
      <alignment horizontal="center" vertical="center"/>
    </xf>
    <xf numFmtId="183" fontId="8" fillId="2" borderId="103" xfId="1" applyNumberFormat="1" applyFont="1" applyFill="1" applyBorder="1" applyAlignment="1">
      <alignment horizontal="center" vertical="center"/>
    </xf>
    <xf numFmtId="183" fontId="8" fillId="2" borderId="66" xfId="1" applyNumberFormat="1" applyFont="1" applyFill="1" applyBorder="1" applyAlignment="1">
      <alignment horizontal="center" vertical="center"/>
    </xf>
    <xf numFmtId="183" fontId="8" fillId="2" borderId="105" xfId="1" applyNumberFormat="1" applyFont="1" applyFill="1" applyBorder="1" applyAlignment="1">
      <alignment horizontal="center" vertical="center"/>
    </xf>
    <xf numFmtId="183" fontId="8" fillId="2" borderId="106" xfId="1" applyNumberFormat="1" applyFont="1" applyFill="1" applyBorder="1" applyAlignment="1">
      <alignment horizontal="center" vertical="center"/>
    </xf>
    <xf numFmtId="183" fontId="8" fillId="2" borderId="20" xfId="1" applyNumberFormat="1" applyFont="1" applyFill="1" applyBorder="1" applyAlignment="1">
      <alignment horizontal="center" vertical="center"/>
    </xf>
    <xf numFmtId="183" fontId="8" fillId="2" borderId="24" xfId="1" applyNumberFormat="1" applyFont="1" applyFill="1" applyBorder="1" applyAlignment="1">
      <alignment horizontal="center" vertical="center"/>
    </xf>
    <xf numFmtId="182" fontId="8" fillId="2" borderId="45" xfId="1" applyNumberFormat="1" applyFont="1" applyFill="1" applyBorder="1" applyAlignment="1">
      <alignment horizontal="center" vertical="center"/>
    </xf>
    <xf numFmtId="183" fontId="8" fillId="2" borderId="46" xfId="1" applyNumberFormat="1" applyFont="1" applyFill="1" applyBorder="1" applyAlignment="1">
      <alignment horizontal="center"/>
    </xf>
    <xf numFmtId="183" fontId="8" fillId="2" borderId="59" xfId="1" applyNumberFormat="1" applyFont="1" applyFill="1" applyBorder="1" applyAlignment="1">
      <alignment horizontal="center"/>
    </xf>
    <xf numFmtId="183" fontId="8" fillId="2" borderId="74" xfId="1" applyNumberFormat="1" applyFont="1" applyFill="1" applyBorder="1" applyAlignment="1">
      <alignment horizontal="center"/>
    </xf>
    <xf numFmtId="183" fontId="8" fillId="2" borderId="104" xfId="1" applyNumberFormat="1" applyFont="1" applyFill="1" applyBorder="1" applyAlignment="1">
      <alignment horizontal="center"/>
    </xf>
    <xf numFmtId="182" fontId="11" fillId="2" borderId="46" xfId="1" applyNumberFormat="1" applyFont="1" applyFill="1" applyBorder="1" applyAlignment="1">
      <alignment horizontal="center" vertical="center"/>
    </xf>
    <xf numFmtId="0" fontId="9" fillId="2" borderId="0" xfId="5" quotePrefix="1" applyFont="1" applyFill="1" applyAlignment="1">
      <alignment horizontal="left" vertical="center"/>
    </xf>
    <xf numFmtId="188" fontId="8" fillId="2" borderId="0" xfId="5" applyNumberFormat="1" applyFont="1" applyFill="1" applyAlignment="1">
      <alignment horizontal="right" vertical="center"/>
    </xf>
    <xf numFmtId="0" fontId="8" fillId="2" borderId="0" xfId="5" applyFont="1" applyFill="1" applyAlignment="1">
      <alignment vertical="center"/>
    </xf>
    <xf numFmtId="0" fontId="9" fillId="2" borderId="0" xfId="5" applyFont="1" applyFill="1" applyAlignment="1">
      <alignment vertical="center"/>
    </xf>
    <xf numFmtId="0" fontId="8" fillId="2" borderId="45" xfId="5" applyFont="1" applyFill="1" applyBorder="1" applyAlignment="1">
      <alignment vertical="center"/>
    </xf>
    <xf numFmtId="0" fontId="8" fillId="2" borderId="46" xfId="5" applyFont="1" applyFill="1" applyBorder="1" applyAlignment="1" applyProtection="1">
      <alignment vertical="center"/>
    </xf>
    <xf numFmtId="178" fontId="8" fillId="2" borderId="61" xfId="5" applyNumberFormat="1" applyFont="1" applyFill="1" applyBorder="1" applyAlignment="1" applyProtection="1">
      <alignment horizontal="centerContinuous" vertical="center"/>
    </xf>
    <xf numFmtId="0" fontId="8" fillId="2" borderId="47" xfId="5" applyFont="1" applyFill="1" applyBorder="1" applyAlignment="1" applyProtection="1">
      <alignment vertical="center"/>
    </xf>
    <xf numFmtId="178" fontId="8" fillId="2" borderId="48" xfId="5" applyNumberFormat="1" applyFont="1" applyFill="1" applyBorder="1" applyAlignment="1" applyProtection="1">
      <alignment horizontal="centerContinuous" vertical="center" wrapText="1"/>
    </xf>
    <xf numFmtId="178" fontId="8" fillId="2" borderId="51" xfId="5" applyNumberFormat="1" applyFont="1" applyFill="1" applyBorder="1" applyAlignment="1" applyProtection="1">
      <alignment horizontal="centerContinuous" vertical="center" wrapText="1"/>
    </xf>
    <xf numFmtId="0" fontId="8" fillId="2" borderId="49" xfId="5" applyFont="1" applyFill="1" applyBorder="1" applyAlignment="1" applyProtection="1">
      <alignment horizontal="left"/>
    </xf>
    <xf numFmtId="190" fontId="8" fillId="2" borderId="94" xfId="5" applyNumberFormat="1" applyFont="1" applyFill="1" applyBorder="1" applyAlignment="1" applyProtection="1">
      <alignment horizontal="center"/>
    </xf>
    <xf numFmtId="0" fontId="8" fillId="2" borderId="55" xfId="5" applyFont="1" applyFill="1" applyBorder="1" applyAlignment="1" applyProtection="1">
      <alignment horizontal="left"/>
    </xf>
    <xf numFmtId="190" fontId="8" fillId="2" borderId="62" xfId="5" applyNumberFormat="1" applyFont="1" applyFill="1" applyBorder="1" applyAlignment="1" applyProtection="1">
      <alignment horizontal="center"/>
    </xf>
    <xf numFmtId="0" fontId="8" fillId="2" borderId="56" xfId="5" quotePrefix="1" applyFont="1" applyFill="1" applyBorder="1" applyAlignment="1" applyProtection="1">
      <alignment horizontal="left"/>
    </xf>
    <xf numFmtId="190" fontId="8" fillId="2" borderId="61" xfId="5" applyNumberFormat="1" applyFont="1" applyFill="1" applyBorder="1" applyAlignment="1" applyProtection="1">
      <alignment horizontal="center"/>
    </xf>
    <xf numFmtId="0" fontId="8" fillId="2" borderId="56" xfId="5" applyFont="1" applyFill="1" applyBorder="1" applyAlignment="1" applyProtection="1">
      <alignment horizontal="left"/>
    </xf>
    <xf numFmtId="190" fontId="8" fillId="2" borderId="61" xfId="5" quotePrefix="1" applyNumberFormat="1" applyFont="1" applyFill="1" applyBorder="1" applyAlignment="1">
      <alignment horizontal="center"/>
    </xf>
    <xf numFmtId="0" fontId="8" fillId="2" borderId="57" xfId="5" applyFont="1" applyFill="1" applyBorder="1" applyAlignment="1" applyProtection="1">
      <alignment horizontal="left"/>
    </xf>
    <xf numFmtId="190" fontId="8" fillId="2" borderId="63" xfId="5" applyNumberFormat="1" applyFont="1" applyFill="1" applyBorder="1" applyAlignment="1" applyProtection="1">
      <alignment horizontal="center"/>
    </xf>
    <xf numFmtId="0" fontId="8" fillId="2" borderId="0" xfId="5" applyFont="1" applyFill="1" applyBorder="1" applyAlignment="1" applyProtection="1">
      <alignment horizontal="left"/>
    </xf>
    <xf numFmtId="190" fontId="8" fillId="2" borderId="0" xfId="5" applyNumberFormat="1" applyFont="1" applyFill="1" applyBorder="1" applyAlignment="1" applyProtection="1">
      <alignment horizontal="center"/>
    </xf>
    <xf numFmtId="192" fontId="8" fillId="2" borderId="0" xfId="5" applyNumberFormat="1" applyFont="1" applyFill="1" applyBorder="1" applyAlignment="1">
      <alignment horizontal="center"/>
    </xf>
    <xf numFmtId="191" fontId="8" fillId="2" borderId="0" xfId="5" applyNumberFormat="1" applyFont="1" applyFill="1" applyBorder="1" applyAlignment="1">
      <alignment horizontal="center"/>
    </xf>
    <xf numFmtId="188" fontId="9" fillId="2" borderId="0" xfId="5" applyNumberFormat="1" applyFont="1" applyFill="1" applyAlignment="1">
      <alignment horizontal="right" vertical="center"/>
    </xf>
    <xf numFmtId="188" fontId="8" fillId="2" borderId="53" xfId="5" applyNumberFormat="1" applyFont="1" applyFill="1" applyBorder="1" applyAlignment="1">
      <alignment horizontal="center" vertical="center"/>
    </xf>
    <xf numFmtId="188" fontId="8" fillId="2" borderId="9" xfId="5" applyNumberFormat="1" applyFont="1" applyFill="1" applyBorder="1" applyAlignment="1">
      <alignment horizontal="center" vertical="center"/>
    </xf>
    <xf numFmtId="188" fontId="8" fillId="2" borderId="54" xfId="5" applyNumberFormat="1" applyFont="1" applyFill="1" applyBorder="1" applyAlignment="1">
      <alignment horizontal="center" vertical="center"/>
    </xf>
    <xf numFmtId="188" fontId="8" fillId="2" borderId="9" xfId="5" applyNumberFormat="1" applyFont="1" applyFill="1" applyBorder="1" applyAlignment="1">
      <alignment horizontal="centerContinuous" vertical="center"/>
    </xf>
    <xf numFmtId="0" fontId="8" fillId="2" borderId="9" xfId="5" applyFont="1" applyFill="1" applyBorder="1" applyAlignment="1">
      <alignment horizontal="centerContinuous" vertical="center"/>
    </xf>
    <xf numFmtId="0" fontId="14" fillId="2" borderId="50" xfId="5" applyFont="1" applyFill="1" applyBorder="1" applyAlignment="1">
      <alignment horizontal="centerContinuous" vertical="center"/>
    </xf>
    <xf numFmtId="0" fontId="8" fillId="2" borderId="57" xfId="5" quotePrefix="1" applyFont="1" applyFill="1" applyBorder="1" applyAlignment="1" applyProtection="1">
      <alignment horizontal="left"/>
    </xf>
    <xf numFmtId="191" fontId="8" fillId="2" borderId="7" xfId="5" applyNumberFormat="1" applyFont="1" applyFill="1" applyBorder="1" applyAlignment="1">
      <alignment horizontal="center"/>
    </xf>
    <xf numFmtId="0" fontId="8" fillId="2" borderId="0" xfId="5" applyFont="1" applyFill="1" applyBorder="1" applyAlignment="1" applyProtection="1">
      <alignment horizontal="left" vertical="center"/>
    </xf>
    <xf numFmtId="188" fontId="8" fillId="2" borderId="0" xfId="5" applyNumberFormat="1" applyFont="1" applyFill="1" applyBorder="1" applyAlignment="1" applyProtection="1">
      <alignment vertical="center"/>
    </xf>
    <xf numFmtId="189" fontId="8" fillId="2" borderId="0" xfId="5" applyNumberFormat="1" applyFont="1" applyFill="1" applyBorder="1" applyAlignment="1">
      <alignment vertical="center"/>
    </xf>
    <xf numFmtId="176" fontId="8" fillId="2" borderId="0" xfId="5" applyNumberFormat="1" applyFont="1" applyFill="1" applyBorder="1" applyAlignment="1">
      <alignment vertical="center"/>
    </xf>
    <xf numFmtId="189" fontId="8" fillId="2" borderId="0" xfId="5" quotePrefix="1" applyNumberFormat="1" applyFont="1" applyFill="1" applyBorder="1" applyAlignment="1">
      <alignment horizontal="right" vertical="center"/>
    </xf>
    <xf numFmtId="193" fontId="8" fillId="2" borderId="92" xfId="5" applyNumberFormat="1" applyFont="1" applyFill="1" applyBorder="1" applyAlignment="1">
      <alignment horizontal="center"/>
    </xf>
    <xf numFmtId="193" fontId="8" fillId="2" borderId="9" xfId="5" applyNumberFormat="1" applyFont="1" applyFill="1" applyBorder="1" applyAlignment="1">
      <alignment horizontal="center"/>
    </xf>
    <xf numFmtId="191" fontId="8" fillId="2" borderId="50" xfId="5" applyNumberFormat="1" applyFont="1" applyFill="1" applyBorder="1" applyAlignment="1">
      <alignment horizontal="center"/>
    </xf>
    <xf numFmtId="193" fontId="8" fillId="2" borderId="86" xfId="5" applyNumberFormat="1" applyFont="1" applyFill="1" applyBorder="1" applyAlignment="1">
      <alignment horizontal="center"/>
    </xf>
    <xf numFmtId="191" fontId="8" fillId="2" borderId="88" xfId="5" applyNumberFormat="1" applyFont="1" applyFill="1" applyBorder="1" applyAlignment="1">
      <alignment horizontal="center"/>
    </xf>
    <xf numFmtId="193" fontId="8" fillId="2" borderId="107" xfId="5" applyNumberFormat="1" applyFont="1" applyFill="1" applyBorder="1" applyAlignment="1">
      <alignment horizontal="center"/>
    </xf>
    <xf numFmtId="191" fontId="8" fillId="2" borderId="108" xfId="5" applyNumberFormat="1" applyFont="1" applyFill="1" applyBorder="1" applyAlignment="1">
      <alignment horizontal="center"/>
    </xf>
    <xf numFmtId="193" fontId="8" fillId="2" borderId="109" xfId="5" applyNumberFormat="1" applyFont="1" applyFill="1" applyBorder="1" applyAlignment="1">
      <alignment horizontal="center"/>
    </xf>
    <xf numFmtId="193" fontId="8" fillId="2" borderId="92" xfId="5" applyNumberFormat="1" applyFont="1" applyFill="1" applyBorder="1" applyAlignment="1">
      <alignment horizontal="left"/>
    </xf>
    <xf numFmtId="193" fontId="8" fillId="2" borderId="9" xfId="5" applyNumberFormat="1" applyFont="1" applyFill="1" applyBorder="1" applyAlignment="1">
      <alignment horizontal="left"/>
    </xf>
    <xf numFmtId="193" fontId="8" fillId="2" borderId="86" xfId="5" applyNumberFormat="1" applyFont="1" applyFill="1" applyBorder="1" applyAlignment="1">
      <alignment horizontal="left"/>
    </xf>
    <xf numFmtId="193" fontId="8" fillId="2" borderId="109" xfId="5" applyNumberFormat="1" applyFont="1" applyFill="1" applyBorder="1" applyAlignment="1">
      <alignment horizontal="left"/>
    </xf>
    <xf numFmtId="0" fontId="2" fillId="2" borderId="0" xfId="2" applyFont="1" applyFill="1" applyAlignment="1">
      <alignment vertical="center"/>
    </xf>
    <xf numFmtId="0" fontId="16" fillId="2" borderId="0" xfId="2" quotePrefix="1" applyFont="1" applyFill="1" applyAlignment="1">
      <alignment horizontal="left" vertical="center"/>
    </xf>
    <xf numFmtId="0" fontId="8" fillId="2" borderId="0" xfId="2" quotePrefix="1" applyFont="1" applyFill="1" applyAlignment="1">
      <alignment horizontal="right" vertical="top"/>
    </xf>
    <xf numFmtId="0" fontId="17" fillId="2" borderId="0" xfId="2" applyFont="1" applyFill="1" applyAlignment="1">
      <alignment vertical="center"/>
    </xf>
    <xf numFmtId="0" fontId="11" fillId="2" borderId="0" xfId="2" applyFont="1" applyFill="1" applyAlignment="1">
      <alignment horizontal="right" vertical="center"/>
    </xf>
    <xf numFmtId="0" fontId="8" fillId="2" borderId="26" xfId="2" applyFont="1" applyFill="1" applyBorder="1" applyAlignment="1">
      <alignment vertical="center"/>
    </xf>
    <xf numFmtId="0" fontId="8" fillId="2" borderId="10" xfId="2" applyFont="1" applyFill="1" applyBorder="1" applyAlignment="1">
      <alignment vertical="center"/>
    </xf>
    <xf numFmtId="0" fontId="8" fillId="2" borderId="11" xfId="2" applyFont="1" applyFill="1" applyBorder="1" applyAlignment="1">
      <alignment vertical="center"/>
    </xf>
    <xf numFmtId="0" fontId="8" fillId="2" borderId="75" xfId="2" applyFont="1" applyFill="1" applyBorder="1" applyAlignment="1">
      <alignment horizontal="center" vertical="center" wrapText="1"/>
    </xf>
    <xf numFmtId="0" fontId="8" fillId="2" borderId="3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31" xfId="2" applyFont="1" applyFill="1" applyBorder="1" applyAlignment="1">
      <alignment horizontal="center" vertical="center" wrapText="1"/>
    </xf>
    <xf numFmtId="0" fontId="8" fillId="2" borderId="48" xfId="2" applyFont="1" applyFill="1" applyBorder="1" applyAlignment="1">
      <alignment horizontal="center" vertical="center" wrapText="1"/>
    </xf>
    <xf numFmtId="0" fontId="8" fillId="2" borderId="76" xfId="2" applyFont="1" applyFill="1" applyBorder="1" applyAlignment="1">
      <alignment horizontal="centerContinuous" vertical="center"/>
    </xf>
    <xf numFmtId="0" fontId="8" fillId="2" borderId="77" xfId="2" applyFont="1" applyFill="1" applyBorder="1" applyAlignment="1">
      <alignment horizontal="centerContinuous" vertical="center"/>
    </xf>
    <xf numFmtId="184" fontId="11" fillId="2" borderId="110" xfId="2" applyNumberFormat="1" applyFont="1" applyFill="1" applyBorder="1" applyAlignment="1">
      <alignment horizontal="center" vertical="center"/>
    </xf>
    <xf numFmtId="187" fontId="11" fillId="2" borderId="111" xfId="2" applyNumberFormat="1" applyFont="1" applyFill="1" applyBorder="1" applyAlignment="1">
      <alignment horizontal="center" vertical="center"/>
    </xf>
    <xf numFmtId="184" fontId="11" fillId="2" borderId="120" xfId="2" applyNumberFormat="1" applyFont="1" applyFill="1" applyBorder="1" applyAlignment="1">
      <alignment horizontal="center" vertical="center"/>
    </xf>
    <xf numFmtId="186" fontId="11" fillId="2" borderId="121" xfId="2" applyNumberFormat="1" applyFont="1" applyFill="1" applyBorder="1" applyAlignment="1">
      <alignment horizontal="center" vertical="center"/>
    </xf>
    <xf numFmtId="184" fontId="11" fillId="2" borderId="78" xfId="2" applyNumberFormat="1" applyFont="1" applyFill="1" applyBorder="1" applyAlignment="1">
      <alignment horizontal="center" vertical="center"/>
    </xf>
    <xf numFmtId="187" fontId="11" fillId="2" borderId="79" xfId="2" applyNumberFormat="1" applyFont="1" applyFill="1" applyBorder="1" applyAlignment="1">
      <alignment horizontal="center" vertical="center"/>
    </xf>
    <xf numFmtId="184" fontId="11" fillId="2" borderId="60" xfId="2" applyNumberFormat="1" applyFont="1" applyFill="1" applyBorder="1" applyAlignment="1">
      <alignment horizontal="center" vertical="center"/>
    </xf>
    <xf numFmtId="186" fontId="11" fillId="2" borderId="19" xfId="2" applyNumberFormat="1" applyFont="1" applyFill="1" applyBorder="1" applyAlignment="1">
      <alignment horizontal="center" vertical="center"/>
    </xf>
    <xf numFmtId="0" fontId="8" fillId="2" borderId="80" xfId="2" applyFont="1" applyFill="1" applyBorder="1" applyAlignment="1">
      <alignment vertical="center"/>
    </xf>
    <xf numFmtId="0" fontId="8" fillId="2" borderId="17" xfId="2" applyFont="1" applyFill="1" applyBorder="1" applyAlignment="1">
      <alignment vertical="center"/>
    </xf>
    <xf numFmtId="184" fontId="11" fillId="2" borderId="81" xfId="2" applyNumberFormat="1" applyFont="1" applyFill="1" applyBorder="1" applyAlignment="1">
      <alignment horizontal="center" vertical="center"/>
    </xf>
    <xf numFmtId="187" fontId="11" fillId="2" borderId="16" xfId="2" applyNumberFormat="1" applyFont="1" applyFill="1" applyBorder="1" applyAlignment="1">
      <alignment horizontal="center" vertical="center"/>
    </xf>
    <xf numFmtId="184" fontId="11" fillId="2" borderId="80" xfId="2" applyNumberFormat="1" applyFont="1" applyFill="1" applyBorder="1" applyAlignment="1">
      <alignment horizontal="center" vertical="center"/>
    </xf>
    <xf numFmtId="0" fontId="8" fillId="2" borderId="71" xfId="2" applyFont="1" applyFill="1" applyBorder="1" applyAlignment="1">
      <alignment vertical="center"/>
    </xf>
    <xf numFmtId="0" fontId="8" fillId="2" borderId="82" xfId="2" applyFont="1" applyFill="1" applyBorder="1" applyAlignment="1">
      <alignment vertical="center"/>
    </xf>
    <xf numFmtId="184" fontId="11" fillId="2" borderId="83" xfId="2" applyNumberFormat="1" applyFont="1" applyFill="1" applyBorder="1" applyAlignment="1">
      <alignment horizontal="center" vertical="center"/>
    </xf>
    <xf numFmtId="187" fontId="11" fillId="2" borderId="20" xfId="2" applyNumberFormat="1" applyFont="1" applyFill="1" applyBorder="1" applyAlignment="1">
      <alignment horizontal="center" vertical="center"/>
    </xf>
    <xf numFmtId="184" fontId="11" fillId="2" borderId="71" xfId="2" applyNumberFormat="1" applyFont="1" applyFill="1" applyBorder="1" applyAlignment="1">
      <alignment horizontal="center" vertical="center"/>
    </xf>
    <xf numFmtId="186" fontId="11" fillId="2" borderId="21" xfId="2" applyNumberFormat="1" applyFont="1" applyFill="1" applyBorder="1" applyAlignment="1">
      <alignment horizontal="center" vertical="center"/>
    </xf>
    <xf numFmtId="184" fontId="11" fillId="2" borderId="84" xfId="2" applyNumberFormat="1" applyFont="1" applyFill="1" applyBorder="1" applyAlignment="1">
      <alignment horizontal="center" vertical="center"/>
    </xf>
    <xf numFmtId="184" fontId="11" fillId="2" borderId="80" xfId="2" applyNumberFormat="1" applyFont="1" applyFill="1" applyBorder="1" applyAlignment="1">
      <alignment horizontal="right" vertical="center"/>
    </xf>
    <xf numFmtId="186" fontId="11" fillId="2" borderId="19" xfId="2" applyNumberFormat="1" applyFont="1" applyFill="1" applyBorder="1" applyAlignment="1">
      <alignment horizontal="right" vertical="center"/>
    </xf>
    <xf numFmtId="184" fontId="11" fillId="2" borderId="67" xfId="2" applyNumberFormat="1" applyFont="1" applyFill="1" applyBorder="1" applyAlignment="1">
      <alignment horizontal="center" vertical="center"/>
    </xf>
    <xf numFmtId="187" fontId="11" fillId="2" borderId="18" xfId="2" applyNumberFormat="1" applyFont="1" applyFill="1" applyBorder="1" applyAlignment="1">
      <alignment horizontal="center" vertical="center"/>
    </xf>
    <xf numFmtId="184" fontId="11" fillId="2" borderId="26" xfId="2" applyNumberFormat="1" applyFont="1" applyFill="1" applyBorder="1" applyAlignment="1">
      <alignment horizontal="right" vertical="center"/>
    </xf>
    <xf numFmtId="186" fontId="11" fillId="2" borderId="36" xfId="2" quotePrefix="1" applyNumberFormat="1" applyFont="1" applyFill="1" applyBorder="1" applyAlignment="1">
      <alignment horizontal="right" vertical="center"/>
    </xf>
    <xf numFmtId="184" fontId="11" fillId="2" borderId="65" xfId="2" applyNumberFormat="1" applyFont="1" applyFill="1" applyBorder="1" applyAlignment="1">
      <alignment horizontal="center" vertical="center"/>
    </xf>
    <xf numFmtId="184" fontId="11" fillId="2" borderId="71" xfId="2" applyNumberFormat="1" applyFont="1" applyFill="1" applyBorder="1" applyAlignment="1">
      <alignment horizontal="right" vertical="center"/>
    </xf>
    <xf numFmtId="186" fontId="11" fillId="2" borderId="21" xfId="2" applyNumberFormat="1" applyFont="1" applyFill="1" applyBorder="1" applyAlignment="1">
      <alignment horizontal="right" vertical="center"/>
    </xf>
    <xf numFmtId="186" fontId="11" fillId="2" borderId="36" xfId="2" applyNumberFormat="1" applyFont="1" applyFill="1" applyBorder="1" applyAlignment="1">
      <alignment horizontal="right" vertical="center"/>
    </xf>
    <xf numFmtId="184" fontId="11" fillId="2" borderId="26" xfId="2" applyNumberFormat="1" applyFont="1" applyFill="1" applyBorder="1" applyAlignment="1">
      <alignment horizontal="center" vertical="center"/>
    </xf>
    <xf numFmtId="0" fontId="8" fillId="2" borderId="85" xfId="2" applyFont="1" applyFill="1" applyBorder="1" applyAlignment="1">
      <alignment vertical="center"/>
    </xf>
    <xf numFmtId="0" fontId="8" fillId="2" borderId="86" xfId="2" applyFont="1" applyFill="1" applyBorder="1" applyAlignment="1">
      <alignment vertical="center"/>
    </xf>
    <xf numFmtId="184" fontId="11" fillId="2" borderId="87" xfId="2" applyNumberFormat="1" applyFont="1" applyFill="1" applyBorder="1" applyAlignment="1">
      <alignment horizontal="right" vertical="center"/>
    </xf>
    <xf numFmtId="187" fontId="11" fillId="2" borderId="61" xfId="2" applyNumberFormat="1" applyFont="1" applyFill="1" applyBorder="1" applyAlignment="1">
      <alignment horizontal="right" vertical="center"/>
    </xf>
    <xf numFmtId="184" fontId="11" fillId="2" borderId="85" xfId="2" applyNumberFormat="1" applyFont="1" applyFill="1" applyBorder="1" applyAlignment="1">
      <alignment horizontal="center" vertical="center"/>
    </xf>
    <xf numFmtId="186" fontId="11" fillId="2" borderId="88" xfId="2" applyNumberFormat="1" applyFont="1" applyFill="1" applyBorder="1" applyAlignment="1">
      <alignment horizontal="center" vertical="center"/>
    </xf>
    <xf numFmtId="0" fontId="8" fillId="2" borderId="37" xfId="2" applyFont="1" applyFill="1" applyBorder="1" applyAlignment="1">
      <alignment vertical="center"/>
    </xf>
    <xf numFmtId="184" fontId="11" fillId="2" borderId="72" xfId="2" applyNumberFormat="1" applyFont="1" applyFill="1" applyBorder="1" applyAlignment="1">
      <alignment horizontal="center" vertical="center"/>
    </xf>
    <xf numFmtId="187" fontId="11" fillId="2" borderId="24" xfId="2" applyNumberFormat="1" applyFont="1" applyFill="1" applyBorder="1" applyAlignment="1">
      <alignment horizontal="center" vertical="center"/>
    </xf>
    <xf numFmtId="184" fontId="11" fillId="2" borderId="37" xfId="2" applyNumberFormat="1" applyFont="1" applyFill="1" applyBorder="1" applyAlignment="1">
      <alignment horizontal="center" vertical="center"/>
    </xf>
    <xf numFmtId="186" fontId="11" fillId="2" borderId="38" xfId="2" applyNumberFormat="1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vertical="center"/>
    </xf>
    <xf numFmtId="185" fontId="11" fillId="2" borderId="122" xfId="2" applyNumberFormat="1" applyFont="1" applyFill="1" applyBorder="1" applyAlignment="1">
      <alignment horizontal="center" vertical="center"/>
    </xf>
    <xf numFmtId="187" fontId="11" fillId="2" borderId="123" xfId="2" applyNumberFormat="1" applyFont="1" applyFill="1" applyBorder="1" applyAlignment="1">
      <alignment horizontal="center" vertical="center"/>
    </xf>
    <xf numFmtId="185" fontId="11" fillId="2" borderId="76" xfId="2" applyNumberFormat="1" applyFont="1" applyFill="1" applyBorder="1" applyAlignment="1">
      <alignment horizontal="center" vertical="center"/>
    </xf>
    <xf numFmtId="0" fontId="8" fillId="2" borderId="91" xfId="2" applyFont="1" applyFill="1" applyBorder="1" applyAlignment="1">
      <alignment vertical="center"/>
    </xf>
    <xf numFmtId="185" fontId="11" fillId="2" borderId="67" xfId="2" applyNumberFormat="1" applyFont="1" applyFill="1" applyBorder="1" applyAlignment="1">
      <alignment horizontal="center" vertical="center"/>
    </xf>
    <xf numFmtId="185" fontId="11" fillId="2" borderId="26" xfId="2" applyNumberFormat="1" applyFont="1" applyFill="1" applyBorder="1" applyAlignment="1">
      <alignment horizontal="center" vertical="center"/>
    </xf>
    <xf numFmtId="185" fontId="11" fillId="2" borderId="65" xfId="2" applyNumberFormat="1" applyFont="1" applyFill="1" applyBorder="1" applyAlignment="1">
      <alignment horizontal="center" vertical="center"/>
    </xf>
    <xf numFmtId="185" fontId="11" fillId="2" borderId="71" xfId="2" applyNumberFormat="1" applyFont="1" applyFill="1" applyBorder="1" applyAlignment="1">
      <alignment horizontal="center" vertical="center"/>
    </xf>
    <xf numFmtId="185" fontId="11" fillId="2" borderId="26" xfId="2" applyNumberFormat="1" applyFont="1" applyFill="1" applyBorder="1" applyAlignment="1">
      <alignment horizontal="right" vertical="center"/>
    </xf>
    <xf numFmtId="187" fontId="11" fillId="2" borderId="18" xfId="2" applyNumberFormat="1" applyFont="1" applyFill="1" applyBorder="1" applyAlignment="1">
      <alignment horizontal="right" vertical="center"/>
    </xf>
    <xf numFmtId="185" fontId="11" fillId="2" borderId="84" xfId="2" applyNumberFormat="1" applyFont="1" applyFill="1" applyBorder="1" applyAlignment="1">
      <alignment horizontal="center" vertical="center"/>
    </xf>
    <xf numFmtId="185" fontId="11" fillId="2" borderId="80" xfId="2" applyNumberFormat="1" applyFont="1" applyFill="1" applyBorder="1" applyAlignment="1">
      <alignment horizontal="center" vertical="center"/>
    </xf>
    <xf numFmtId="185" fontId="11" fillId="2" borderId="72" xfId="2" applyNumberFormat="1" applyFont="1" applyFill="1" applyBorder="1" applyAlignment="1">
      <alignment horizontal="center" vertical="center"/>
    </xf>
    <xf numFmtId="185" fontId="11" fillId="2" borderId="37" xfId="2" applyNumberFormat="1" applyFont="1" applyFill="1" applyBorder="1" applyAlignment="1">
      <alignment horizontal="center" vertical="center"/>
    </xf>
    <xf numFmtId="3" fontId="17" fillId="2" borderId="0" xfId="2" applyNumberFormat="1" applyFont="1" applyFill="1" applyAlignment="1">
      <alignment vertical="center"/>
    </xf>
    <xf numFmtId="181" fontId="17" fillId="2" borderId="0" xfId="2" applyNumberFormat="1" applyFont="1" applyFill="1" applyAlignment="1">
      <alignment vertical="center"/>
    </xf>
    <xf numFmtId="187" fontId="11" fillId="2" borderId="121" xfId="2" applyNumberFormat="1" applyFont="1" applyFill="1" applyBorder="1" applyAlignment="1">
      <alignment horizontal="center" vertical="center"/>
    </xf>
    <xf numFmtId="185" fontId="11" fillId="2" borderId="89" xfId="2" applyNumberFormat="1" applyFont="1" applyFill="1" applyBorder="1" applyAlignment="1">
      <alignment horizontal="center" vertical="center"/>
    </xf>
    <xf numFmtId="185" fontId="11" fillId="2" borderId="90" xfId="2" applyNumberFormat="1" applyFont="1" applyFill="1" applyBorder="1" applyAlignment="1">
      <alignment horizontal="center" vertical="center"/>
    </xf>
    <xf numFmtId="185" fontId="11" fillId="2" borderId="118" xfId="2" applyNumberFormat="1" applyFont="1" applyFill="1" applyBorder="1" applyAlignment="1">
      <alignment horizontal="center" vertical="center"/>
    </xf>
    <xf numFmtId="187" fontId="11" fillId="2" borderId="36" xfId="2" applyNumberFormat="1" applyFont="1" applyFill="1" applyBorder="1" applyAlignment="1">
      <alignment horizontal="center" vertical="center"/>
    </xf>
    <xf numFmtId="185" fontId="11" fillId="2" borderId="64" xfId="2" applyNumberFormat="1" applyFont="1" applyFill="1" applyBorder="1" applyAlignment="1">
      <alignment horizontal="center" vertical="center"/>
    </xf>
    <xf numFmtId="184" fontId="11" fillId="2" borderId="118" xfId="2" applyNumberFormat="1" applyFont="1" applyFill="1" applyBorder="1" applyAlignment="1">
      <alignment horizontal="right" vertical="center"/>
    </xf>
    <xf numFmtId="184" fontId="11" fillId="2" borderId="22" xfId="2" applyNumberFormat="1" applyFont="1" applyFill="1" applyBorder="1" applyAlignment="1">
      <alignment horizontal="right" vertical="center"/>
    </xf>
    <xf numFmtId="184" fontId="11" fillId="2" borderId="46" xfId="2" applyNumberFormat="1" applyFont="1" applyFill="1" applyBorder="1" applyAlignment="1">
      <alignment horizontal="right" vertical="center"/>
    </xf>
    <xf numFmtId="184" fontId="11" fillId="2" borderId="60" xfId="2" applyNumberFormat="1" applyFont="1" applyFill="1" applyBorder="1" applyAlignment="1">
      <alignment horizontal="right" vertical="center"/>
    </xf>
    <xf numFmtId="187" fontId="11" fillId="2" borderId="21" xfId="2" applyNumberFormat="1" applyFont="1" applyFill="1" applyBorder="1" applyAlignment="1">
      <alignment horizontal="center" vertical="center"/>
    </xf>
    <xf numFmtId="184" fontId="11" fillId="2" borderId="105" xfId="2" applyNumberFormat="1" applyFont="1" applyFill="1" applyBorder="1" applyAlignment="1">
      <alignment horizontal="right" vertical="center"/>
    </xf>
    <xf numFmtId="184" fontId="11" fillId="2" borderId="119" xfId="2" applyNumberFormat="1" applyFont="1" applyFill="1" applyBorder="1" applyAlignment="1">
      <alignment horizontal="right" vertical="center"/>
    </xf>
    <xf numFmtId="184" fontId="11" fillId="2" borderId="66" xfId="2" applyNumberFormat="1" applyFont="1" applyFill="1" applyBorder="1" applyAlignment="1">
      <alignment horizontal="right" vertical="center"/>
    </xf>
    <xf numFmtId="185" fontId="11" fillId="2" borderId="68" xfId="2" applyNumberFormat="1" applyFont="1" applyFill="1" applyBorder="1" applyAlignment="1">
      <alignment horizontal="center" vertical="center"/>
    </xf>
    <xf numFmtId="185" fontId="11" fillId="2" borderId="70" xfId="2" applyNumberFormat="1" applyFont="1" applyFill="1" applyBorder="1" applyAlignment="1">
      <alignment horizontal="center" vertical="center"/>
    </xf>
    <xf numFmtId="184" fontId="11" fillId="2" borderId="36" xfId="2" applyNumberFormat="1" applyFont="1" applyFill="1" applyBorder="1" applyAlignment="1">
      <alignment horizontal="right" vertical="center"/>
    </xf>
    <xf numFmtId="185" fontId="11" fillId="2" borderId="66" xfId="2" applyNumberFormat="1" applyFont="1" applyFill="1" applyBorder="1" applyAlignment="1">
      <alignment horizontal="center" vertical="center"/>
    </xf>
    <xf numFmtId="184" fontId="11" fillId="2" borderId="19" xfId="2" applyNumberFormat="1" applyFont="1" applyFill="1" applyBorder="1" applyAlignment="1">
      <alignment horizontal="right" vertical="center"/>
    </xf>
    <xf numFmtId="184" fontId="11" fillId="2" borderId="68" xfId="2" applyNumberFormat="1" applyFont="1" applyFill="1" applyBorder="1" applyAlignment="1">
      <alignment horizontal="right" vertical="center"/>
    </xf>
    <xf numFmtId="187" fontId="11" fillId="2" borderId="19" xfId="2" applyNumberFormat="1" applyFont="1" applyFill="1" applyBorder="1" applyAlignment="1">
      <alignment horizontal="center" vertical="center"/>
    </xf>
    <xf numFmtId="185" fontId="11" fillId="2" borderId="69" xfId="2" applyNumberFormat="1" applyFont="1" applyFill="1" applyBorder="1" applyAlignment="1">
      <alignment horizontal="center" vertical="center"/>
    </xf>
    <xf numFmtId="187" fontId="11" fillId="2" borderId="38" xfId="2" applyNumberFormat="1" applyFont="1" applyFill="1" applyBorder="1" applyAlignment="1">
      <alignment horizontal="center" vertical="center"/>
    </xf>
    <xf numFmtId="185" fontId="11" fillId="2" borderId="73" xfId="2" applyNumberFormat="1" applyFont="1" applyFill="1" applyBorder="1" applyAlignment="1">
      <alignment horizontal="center" vertical="center"/>
    </xf>
    <xf numFmtId="185" fontId="11" fillId="2" borderId="74" xfId="2" applyNumberFormat="1" applyFont="1" applyFill="1" applyBorder="1" applyAlignment="1">
      <alignment horizontal="center" vertical="center"/>
    </xf>
    <xf numFmtId="0" fontId="22" fillId="2" borderId="0" xfId="2" applyFont="1" applyFill="1" applyAlignment="1">
      <alignment vertical="center"/>
    </xf>
    <xf numFmtId="184" fontId="11" fillId="2" borderId="112" xfId="2" applyNumberFormat="1" applyFont="1" applyFill="1" applyBorder="1" applyAlignment="1">
      <alignment horizontal="center" vertical="center"/>
    </xf>
    <xf numFmtId="185" fontId="11" fillId="2" borderId="34" xfId="2" applyNumberFormat="1" applyFont="1" applyFill="1" applyBorder="1" applyAlignment="1">
      <alignment horizontal="center" vertical="center"/>
    </xf>
    <xf numFmtId="184" fontId="11" fillId="2" borderId="76" xfId="2" applyNumberFormat="1" applyFont="1" applyFill="1" applyBorder="1" applyAlignment="1">
      <alignment horizontal="center" vertical="center"/>
    </xf>
    <xf numFmtId="185" fontId="11" fillId="2" borderId="124" xfId="2" applyNumberFormat="1" applyFont="1" applyFill="1" applyBorder="1" applyAlignment="1">
      <alignment horizontal="center" vertical="center"/>
    </xf>
    <xf numFmtId="184" fontId="11" fillId="2" borderId="113" xfId="2" applyNumberFormat="1" applyFont="1" applyFill="1" applyBorder="1" applyAlignment="1">
      <alignment horizontal="center" vertical="center"/>
    </xf>
    <xf numFmtId="185" fontId="11" fillId="2" borderId="114" xfId="2" applyNumberFormat="1" applyFont="1" applyFill="1" applyBorder="1" applyAlignment="1">
      <alignment horizontal="center" vertical="center"/>
    </xf>
    <xf numFmtId="185" fontId="11" fillId="2" borderId="23" xfId="2" applyNumberFormat="1" applyFont="1" applyFill="1" applyBorder="1" applyAlignment="1">
      <alignment horizontal="center" vertical="center"/>
    </xf>
    <xf numFmtId="184" fontId="11" fillId="2" borderId="115" xfId="2" applyNumberFormat="1" applyFont="1" applyFill="1" applyBorder="1" applyAlignment="1">
      <alignment horizontal="center" vertical="center"/>
    </xf>
    <xf numFmtId="184" fontId="11" fillId="2" borderId="105" xfId="2" applyNumberFormat="1" applyFont="1" applyFill="1" applyBorder="1" applyAlignment="1">
      <alignment horizontal="center" vertical="center"/>
    </xf>
    <xf numFmtId="185" fontId="11" fillId="2" borderId="119" xfId="2" applyNumberFormat="1" applyFont="1" applyFill="1" applyBorder="1" applyAlignment="1">
      <alignment horizontal="center" vertical="center"/>
    </xf>
    <xf numFmtId="184" fontId="11" fillId="2" borderId="23" xfId="2" applyNumberFormat="1" applyFont="1" applyFill="1" applyBorder="1" applyAlignment="1">
      <alignment horizontal="right" vertical="center"/>
    </xf>
    <xf numFmtId="185" fontId="11" fillId="2" borderId="119" xfId="2" applyNumberFormat="1" applyFont="1" applyFill="1" applyBorder="1" applyAlignment="1">
      <alignment horizontal="right" vertical="center"/>
    </xf>
    <xf numFmtId="184" fontId="11" fillId="2" borderId="85" xfId="2" applyNumberFormat="1" applyFont="1" applyFill="1" applyBorder="1" applyAlignment="1">
      <alignment horizontal="right" vertical="center"/>
    </xf>
    <xf numFmtId="185" fontId="11" fillId="2" borderId="116" xfId="2" applyNumberFormat="1" applyFont="1" applyFill="1" applyBorder="1" applyAlignment="1">
      <alignment horizontal="center" vertical="center"/>
    </xf>
    <xf numFmtId="185" fontId="11" fillId="2" borderId="125" xfId="2" applyNumberFormat="1" applyFont="1" applyFill="1" applyBorder="1" applyAlignment="1">
      <alignment horizontal="center" vertical="center"/>
    </xf>
    <xf numFmtId="185" fontId="11" fillId="2" borderId="117" xfId="2" applyNumberFormat="1" applyFont="1" applyFill="1" applyBorder="1" applyAlignment="1">
      <alignment horizontal="center" vertical="center"/>
    </xf>
    <xf numFmtId="185" fontId="11" fillId="2" borderId="25" xfId="2" applyNumberFormat="1" applyFont="1" applyFill="1" applyBorder="1" applyAlignment="1">
      <alignment horizontal="center" vertical="center"/>
    </xf>
    <xf numFmtId="185" fontId="11" fillId="2" borderId="126" xfId="2" applyNumberFormat="1" applyFont="1" applyFill="1" applyBorder="1" applyAlignment="1">
      <alignment horizontal="center" vertical="center"/>
    </xf>
    <xf numFmtId="185" fontId="11" fillId="2" borderId="46" xfId="2" applyNumberFormat="1" applyFont="1" applyFill="1" applyBorder="1" applyAlignment="1">
      <alignment horizontal="center" vertical="center"/>
    </xf>
    <xf numFmtId="185" fontId="11" fillId="2" borderId="46" xfId="2" applyNumberFormat="1" applyFont="1" applyFill="1" applyBorder="1" applyAlignment="1">
      <alignment horizontal="right" vertical="center"/>
    </xf>
    <xf numFmtId="184" fontId="11" fillId="2" borderId="118" xfId="2" applyNumberFormat="1" applyFont="1" applyFill="1" applyBorder="1" applyAlignment="1">
      <alignment horizontal="center" vertical="center"/>
    </xf>
    <xf numFmtId="184" fontId="11" fillId="2" borderId="22" xfId="2" applyNumberFormat="1" applyFont="1" applyFill="1" applyBorder="1" applyAlignment="1">
      <alignment horizontal="center" vertical="center"/>
    </xf>
    <xf numFmtId="184" fontId="11" fillId="2" borderId="119" xfId="2" applyNumberFormat="1" applyFont="1" applyFill="1" applyBorder="1" applyAlignment="1">
      <alignment horizontal="center" vertical="center"/>
    </xf>
    <xf numFmtId="184" fontId="11" fillId="2" borderId="36" xfId="2" applyNumberFormat="1" applyFont="1" applyFill="1" applyBorder="1" applyAlignment="1">
      <alignment horizontal="center" vertical="center"/>
    </xf>
    <xf numFmtId="184" fontId="11" fillId="2" borderId="19" xfId="2" applyNumberFormat="1" applyFont="1" applyFill="1" applyBorder="1" applyAlignment="1">
      <alignment horizontal="center" vertical="center"/>
    </xf>
    <xf numFmtId="38" fontId="19" fillId="2" borderId="0" xfId="1" applyFont="1" applyFill="1" applyBorder="1" applyAlignment="1">
      <alignment vertical="center"/>
    </xf>
    <xf numFmtId="182" fontId="11" fillId="2" borderId="27" xfId="1" applyNumberFormat="1" applyFont="1" applyFill="1" applyBorder="1" applyAlignment="1">
      <alignment horizontal="right" vertical="center"/>
    </xf>
    <xf numFmtId="38" fontId="19" fillId="2" borderId="0" xfId="1" applyFont="1" applyFill="1" applyAlignment="1">
      <alignment horizontal="center" vertical="center"/>
    </xf>
    <xf numFmtId="194" fontId="8" fillId="2" borderId="48" xfId="2" applyNumberFormat="1" applyFont="1" applyFill="1" applyBorder="1" applyAlignment="1">
      <alignment horizontal="center" vertical="center"/>
    </xf>
    <xf numFmtId="194" fontId="8" fillId="2" borderId="11" xfId="2" applyNumberFormat="1" applyFont="1" applyFill="1" applyBorder="1" applyAlignment="1">
      <alignment horizontal="center" vertical="center"/>
    </xf>
    <xf numFmtId="194" fontId="8" fillId="2" borderId="9" xfId="2" applyNumberFormat="1" applyFont="1" applyFill="1" applyBorder="1" applyAlignment="1">
      <alignment horizontal="center" vertical="center"/>
    </xf>
    <xf numFmtId="194" fontId="8" fillId="2" borderId="9" xfId="2" quotePrefix="1" applyNumberFormat="1" applyFont="1" applyFill="1" applyBorder="1" applyAlignment="1">
      <alignment horizontal="center" vertical="center"/>
    </xf>
    <xf numFmtId="194" fontId="8" fillId="2" borderId="127" xfId="2" quotePrefix="1" applyNumberFormat="1" applyFont="1" applyFill="1" applyBorder="1" applyAlignment="1">
      <alignment horizontal="center" vertical="center"/>
    </xf>
    <xf numFmtId="38" fontId="19" fillId="2" borderId="0" xfId="1" applyFont="1" applyFill="1" applyAlignment="1">
      <alignment horizontal="left" vertical="center"/>
    </xf>
    <xf numFmtId="38" fontId="8" fillId="2" borderId="128" xfId="1" applyFont="1" applyFill="1" applyBorder="1" applyAlignment="1">
      <alignment horizontal="center" vertical="center"/>
    </xf>
    <xf numFmtId="38" fontId="8" fillId="2" borderId="129" xfId="1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horizontal="left" vertical="center" wrapText="1"/>
    </xf>
    <xf numFmtId="38" fontId="8" fillId="2" borderId="130" xfId="1" applyFont="1" applyFill="1" applyBorder="1" applyAlignment="1">
      <alignment horizontal="left" vertical="center"/>
    </xf>
    <xf numFmtId="38" fontId="8" fillId="2" borderId="26" xfId="1" applyFont="1" applyFill="1" applyBorder="1" applyAlignment="1">
      <alignment horizontal="left" vertical="center"/>
    </xf>
    <xf numFmtId="38" fontId="8" fillId="2" borderId="98" xfId="1" applyFont="1" applyFill="1" applyBorder="1" applyAlignment="1">
      <alignment horizontal="left" vertical="center"/>
    </xf>
    <xf numFmtId="38" fontId="8" fillId="2" borderId="37" xfId="1" applyFont="1" applyFill="1" applyBorder="1" applyAlignment="1">
      <alignment horizontal="left" vertical="center"/>
    </xf>
    <xf numFmtId="38" fontId="8" fillId="2" borderId="99" xfId="1" applyFont="1" applyFill="1" applyBorder="1" applyAlignment="1">
      <alignment horizontal="left" vertical="center"/>
    </xf>
    <xf numFmtId="38" fontId="14" fillId="2" borderId="4" xfId="1" applyFont="1" applyFill="1" applyBorder="1" applyAlignment="1">
      <alignment horizontal="left" vertical="center" wrapText="1"/>
    </xf>
    <xf numFmtId="38" fontId="14" fillId="2" borderId="130" xfId="1" applyFont="1" applyFill="1" applyBorder="1" applyAlignment="1">
      <alignment horizontal="left" vertical="center" wrapText="1"/>
    </xf>
    <xf numFmtId="38" fontId="14" fillId="2" borderId="26" xfId="1" applyFont="1" applyFill="1" applyBorder="1" applyAlignment="1">
      <alignment horizontal="left" vertical="center" wrapText="1"/>
    </xf>
    <xf numFmtId="38" fontId="14" fillId="2" borderId="98" xfId="1" applyFont="1" applyFill="1" applyBorder="1" applyAlignment="1">
      <alignment horizontal="left" vertical="center" wrapText="1"/>
    </xf>
    <xf numFmtId="38" fontId="14" fillId="2" borderId="37" xfId="1" applyFont="1" applyFill="1" applyBorder="1" applyAlignment="1">
      <alignment horizontal="left" vertical="center" wrapText="1"/>
    </xf>
    <xf numFmtId="38" fontId="14" fillId="2" borderId="99" xfId="1" applyFont="1" applyFill="1" applyBorder="1" applyAlignment="1">
      <alignment horizontal="left" vertical="center" wrapText="1"/>
    </xf>
    <xf numFmtId="38" fontId="19" fillId="2" borderId="26" xfId="1" applyFont="1" applyFill="1" applyBorder="1" applyAlignment="1">
      <alignment horizontal="center" vertical="center"/>
    </xf>
    <xf numFmtId="188" fontId="8" fillId="2" borderId="53" xfId="5" applyNumberFormat="1" applyFont="1" applyFill="1" applyBorder="1" applyAlignment="1">
      <alignment horizontal="center" vertical="center"/>
    </xf>
    <xf numFmtId="188" fontId="8" fillId="2" borderId="9" xfId="5" applyNumberFormat="1" applyFont="1" applyFill="1" applyBorder="1" applyAlignment="1">
      <alignment horizontal="center" vertical="center"/>
    </xf>
    <xf numFmtId="188" fontId="8" fillId="2" borderId="54" xfId="5" applyNumberFormat="1" applyFont="1" applyFill="1" applyBorder="1" applyAlignment="1">
      <alignment horizontal="center" vertical="center"/>
    </xf>
    <xf numFmtId="178" fontId="8" fillId="2" borderId="36" xfId="5" quotePrefix="1" applyNumberFormat="1" applyFont="1" applyFill="1" applyBorder="1" applyAlignment="1" applyProtection="1">
      <alignment horizontal="center" vertical="center" wrapText="1"/>
    </xf>
    <xf numFmtId="178" fontId="8" fillId="2" borderId="52" xfId="5" quotePrefix="1" applyNumberFormat="1" applyFont="1" applyFill="1" applyBorder="1" applyAlignment="1" applyProtection="1">
      <alignment horizontal="center" vertical="center" wrapText="1"/>
    </xf>
    <xf numFmtId="193" fontId="8" fillId="2" borderId="132" xfId="5" applyNumberFormat="1" applyFont="1" applyFill="1" applyBorder="1" applyAlignment="1">
      <alignment horizontal="center"/>
    </xf>
    <xf numFmtId="193" fontId="8" fillId="2" borderId="133" xfId="5" applyNumberFormat="1" applyFont="1" applyFill="1" applyBorder="1" applyAlignment="1">
      <alignment horizontal="center"/>
    </xf>
    <xf numFmtId="193" fontId="8" fillId="2" borderId="134" xfId="5" applyNumberFormat="1" applyFont="1" applyFill="1" applyBorder="1" applyAlignment="1">
      <alignment horizontal="center"/>
    </xf>
    <xf numFmtId="178" fontId="8" fillId="2" borderId="61" xfId="5" applyNumberFormat="1" applyFont="1" applyFill="1" applyBorder="1" applyAlignment="1" applyProtection="1">
      <alignment horizontal="center" vertical="center"/>
    </xf>
    <xf numFmtId="178" fontId="8" fillId="2" borderId="131" xfId="5" applyNumberFormat="1" applyFont="1" applyFill="1" applyBorder="1" applyAlignment="1" applyProtection="1">
      <alignment horizontal="center" vertical="center"/>
    </xf>
    <xf numFmtId="0" fontId="8" fillId="2" borderId="71" xfId="2" applyFont="1" applyFill="1" applyBorder="1" applyAlignment="1">
      <alignment vertical="center" wrapText="1"/>
    </xf>
    <xf numFmtId="0" fontId="1" fillId="2" borderId="82" xfId="0" applyFont="1" applyFill="1" applyBorder="1" applyAlignment="1">
      <alignment vertical="center" wrapText="1"/>
    </xf>
    <xf numFmtId="0" fontId="14" fillId="2" borderId="135" xfId="2" applyFont="1" applyFill="1" applyBorder="1" applyAlignment="1">
      <alignment horizontal="center" vertical="center" wrapText="1"/>
    </xf>
    <xf numFmtId="0" fontId="8" fillId="2" borderId="136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96" xfId="2" applyFont="1" applyFill="1" applyBorder="1" applyAlignment="1">
      <alignment horizontal="center" vertical="center"/>
    </xf>
    <xf numFmtId="0" fontId="8" fillId="2" borderId="137" xfId="2" applyFont="1" applyFill="1" applyBorder="1" applyAlignment="1">
      <alignment horizontal="center" vertical="center"/>
    </xf>
    <xf numFmtId="185" fontId="11" fillId="2" borderId="115" xfId="2" applyNumberFormat="1" applyFont="1" applyFill="1" applyBorder="1" applyAlignment="1">
      <alignment horizontal="center" vertical="center"/>
    </xf>
    <xf numFmtId="185" fontId="11" fillId="2" borderId="105" xfId="2" applyNumberFormat="1" applyFont="1" applyFill="1" applyBorder="1" applyAlignment="1">
      <alignment horizontal="center" vertical="center"/>
    </xf>
    <xf numFmtId="187" fontId="11" fillId="2" borderId="36" xfId="2" applyNumberFormat="1" applyFont="1" applyFill="1" applyBorder="1" applyAlignment="1">
      <alignment horizontal="center" vertical="center"/>
    </xf>
    <xf numFmtId="187" fontId="11" fillId="2" borderId="21" xfId="2" applyNumberFormat="1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/>
    </xf>
    <xf numFmtId="0" fontId="8" fillId="2" borderId="137" xfId="2" quotePrefix="1" applyFont="1" applyFill="1" applyBorder="1" applyAlignment="1">
      <alignment horizontal="center" vertical="center"/>
    </xf>
    <xf numFmtId="0" fontId="8" fillId="2" borderId="28" xfId="2" quotePrefix="1" applyFont="1" applyFill="1" applyBorder="1" applyAlignment="1">
      <alignment horizontal="center" vertical="center"/>
    </xf>
    <xf numFmtId="0" fontId="8" fillId="2" borderId="138" xfId="2" quotePrefix="1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38" xfId="0" applyFont="1" applyFill="1" applyBorder="1" applyAlignment="1">
      <alignment horizontal="center" vertical="center"/>
    </xf>
    <xf numFmtId="0" fontId="21" fillId="2" borderId="0" xfId="2" applyFont="1" applyFill="1" applyAlignment="1">
      <alignment horizontal="left" vertical="center" wrapText="1"/>
    </xf>
    <xf numFmtId="0" fontId="21" fillId="2" borderId="0" xfId="2" applyFont="1" applyFill="1" applyAlignment="1">
      <alignment horizontal="left" vertical="center"/>
    </xf>
    <xf numFmtId="185" fontId="11" fillId="2" borderId="69" xfId="2" applyNumberFormat="1" applyFont="1" applyFill="1" applyBorder="1" applyAlignment="1">
      <alignment horizontal="center" vertical="center"/>
    </xf>
    <xf numFmtId="185" fontId="11" fillId="2" borderId="66" xfId="2" applyNumberFormat="1" applyFont="1" applyFill="1" applyBorder="1" applyAlignment="1">
      <alignment horizontal="center" vertical="center"/>
    </xf>
    <xf numFmtId="0" fontId="8" fillId="2" borderId="138" xfId="2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_H6就業者" xfId="2" xr:uid="{00000000-0005-0000-0000-000002000000}"/>
    <cellStyle name="標準_就業者" xfId="3" xr:uid="{00000000-0005-0000-0000-000003000000}"/>
    <cellStyle name="標準_従事者" xfId="4" xr:uid="{00000000-0005-0000-0000-000004000000}"/>
    <cellStyle name="標準_診療科名別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30481</xdr:colOff>
      <xdr:row>42</xdr:row>
      <xdr:rowOff>83820</xdr:rowOff>
    </xdr:from>
    <xdr:to>
      <xdr:col>3</xdr:col>
      <xdr:colOff>403860</xdr:colOff>
      <xdr:row>57</xdr:row>
      <xdr:rowOff>135153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76833EC-9904-547B-EF04-84759483E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1" y="7734300"/>
          <a:ext cx="2057399" cy="2893593"/>
        </a:xfrm>
        <a:prstGeom prst="rect">
          <a:avLst/>
        </a:prstGeom>
      </xdr:spPr>
    </xdr:pic>
    <xdr:clientData/>
  </xdr:twoCellAnchor>
  <xdr:twoCellAnchor editAs="oneCell">
    <xdr:from>
      <xdr:col>3</xdr:col>
      <xdr:colOff>297180</xdr:colOff>
      <xdr:row>42</xdr:row>
      <xdr:rowOff>129540</xdr:rowOff>
    </xdr:from>
    <xdr:to>
      <xdr:col>6</xdr:col>
      <xdr:colOff>574571</xdr:colOff>
      <xdr:row>57</xdr:row>
      <xdr:rowOff>114300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651603B-7A44-7CAD-F9D7-7C29E7945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5960" y="7780020"/>
          <a:ext cx="2151911" cy="2827020"/>
        </a:xfrm>
        <a:prstGeom prst="rect">
          <a:avLst/>
        </a:prstGeom>
      </xdr:spPr>
    </xdr:pic>
    <xdr:clientData/>
  </xdr:twoCellAnchor>
  <xdr:twoCellAnchor editAs="oneCell">
    <xdr:from>
      <xdr:col>6</xdr:col>
      <xdr:colOff>472439</xdr:colOff>
      <xdr:row>42</xdr:row>
      <xdr:rowOff>53340</xdr:rowOff>
    </xdr:from>
    <xdr:to>
      <xdr:col>9</xdr:col>
      <xdr:colOff>543648</xdr:colOff>
      <xdr:row>57</xdr:row>
      <xdr:rowOff>129540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AC8E0D7-4E61-E86C-8BD7-AB169729A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30979" y="7703820"/>
          <a:ext cx="1983829" cy="2918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zoomScaleNormal="100" zoomScaleSheetLayoutView="100" workbookViewId="0">
      <selection activeCell="A4" sqref="A4"/>
    </sheetView>
  </sheetViews>
  <sheetFormatPr defaultColWidth="9" defaultRowHeight="15" customHeight="1"/>
  <cols>
    <col min="1" max="1" width="6.33203125" style="33" customWidth="1"/>
    <col min="2" max="6" width="9.109375" style="8" bestFit="1" customWidth="1"/>
    <col min="7" max="7" width="9.6640625" style="8" bestFit="1" customWidth="1"/>
    <col min="8" max="10" width="9.109375" style="8" bestFit="1" customWidth="1"/>
    <col min="11" max="16384" width="9" style="8"/>
  </cols>
  <sheetData>
    <row r="1" spans="1:10" s="5" customFormat="1" ht="18" customHeight="1">
      <c r="A1" s="1" t="s">
        <v>233</v>
      </c>
      <c r="B1" s="2"/>
      <c r="C1" s="2"/>
      <c r="D1" s="2"/>
      <c r="E1" s="3"/>
      <c r="F1" s="4"/>
      <c r="G1" s="3"/>
      <c r="H1" s="3"/>
      <c r="I1" s="3"/>
    </row>
    <row r="2" spans="1:10" s="5" customFormat="1" ht="15" customHeight="1">
      <c r="C2" s="2"/>
      <c r="D2" s="2"/>
      <c r="E2" s="3"/>
      <c r="F2" s="4"/>
      <c r="G2" s="3"/>
      <c r="H2" s="3"/>
      <c r="I2" s="3"/>
      <c r="J2" s="6" t="s">
        <v>242</v>
      </c>
    </row>
    <row r="3" spans="1:10" ht="21" customHeight="1">
      <c r="A3" s="7" t="s">
        <v>222</v>
      </c>
      <c r="J3" s="9" t="s">
        <v>185</v>
      </c>
    </row>
    <row r="4" spans="1:10" s="16" customFormat="1" ht="31.5" customHeight="1">
      <c r="A4" s="10" t="s">
        <v>0</v>
      </c>
      <c r="B4" s="11" t="s">
        <v>1</v>
      </c>
      <c r="C4" s="12" t="s">
        <v>2</v>
      </c>
      <c r="D4" s="12" t="s">
        <v>3</v>
      </c>
      <c r="E4" s="13" t="s">
        <v>10</v>
      </c>
      <c r="F4" s="14" t="s">
        <v>11</v>
      </c>
      <c r="G4" s="14" t="s">
        <v>12</v>
      </c>
      <c r="H4" s="14" t="s">
        <v>13</v>
      </c>
      <c r="I4" s="14" t="s">
        <v>4</v>
      </c>
      <c r="J4" s="15" t="s">
        <v>5</v>
      </c>
    </row>
    <row r="5" spans="1:10" s="16" customFormat="1" ht="13.2" customHeight="1">
      <c r="A5" s="17">
        <v>34699</v>
      </c>
      <c r="B5" s="18">
        <v>2326</v>
      </c>
      <c r="C5" s="19">
        <v>429</v>
      </c>
      <c r="D5" s="19">
        <v>1152</v>
      </c>
      <c r="E5" s="18">
        <v>170</v>
      </c>
      <c r="F5" s="19">
        <v>198</v>
      </c>
      <c r="G5" s="19">
        <v>5235</v>
      </c>
      <c r="H5" s="19">
        <v>3517</v>
      </c>
      <c r="I5" s="19">
        <v>508</v>
      </c>
      <c r="J5" s="20">
        <v>287</v>
      </c>
    </row>
    <row r="6" spans="1:10" s="16" customFormat="1" ht="13.2" customHeight="1">
      <c r="A6" s="17">
        <v>35430</v>
      </c>
      <c r="B6" s="18">
        <v>2317</v>
      </c>
      <c r="C6" s="19">
        <v>463</v>
      </c>
      <c r="D6" s="19">
        <v>1242</v>
      </c>
      <c r="E6" s="18">
        <v>183</v>
      </c>
      <c r="F6" s="19">
        <v>200</v>
      </c>
      <c r="G6" s="19">
        <v>5635</v>
      </c>
      <c r="H6" s="19">
        <v>3581</v>
      </c>
      <c r="I6" s="19">
        <v>544</v>
      </c>
      <c r="J6" s="20">
        <v>320</v>
      </c>
    </row>
    <row r="7" spans="1:10" s="16" customFormat="1" ht="13.2" customHeight="1">
      <c r="A7" s="17">
        <v>36160</v>
      </c>
      <c r="B7" s="18">
        <v>2412</v>
      </c>
      <c r="C7" s="19">
        <v>486</v>
      </c>
      <c r="D7" s="19">
        <v>1308</v>
      </c>
      <c r="E7" s="18">
        <v>218</v>
      </c>
      <c r="F7" s="19">
        <v>192</v>
      </c>
      <c r="G7" s="19">
        <v>6058</v>
      </c>
      <c r="H7" s="19">
        <v>3598</v>
      </c>
      <c r="I7" s="19">
        <v>618</v>
      </c>
      <c r="J7" s="20">
        <v>375</v>
      </c>
    </row>
    <row r="8" spans="1:10" s="16" customFormat="1" ht="13.2" customHeight="1">
      <c r="A8" s="17">
        <v>36891</v>
      </c>
      <c r="B8" s="18">
        <v>2508</v>
      </c>
      <c r="C8" s="19">
        <v>521</v>
      </c>
      <c r="D8" s="19">
        <v>1349</v>
      </c>
      <c r="E8" s="18">
        <v>231</v>
      </c>
      <c r="F8" s="19">
        <v>181</v>
      </c>
      <c r="G8" s="19">
        <v>6419</v>
      </c>
      <c r="H8" s="19">
        <v>3551</v>
      </c>
      <c r="I8" s="19">
        <v>656</v>
      </c>
      <c r="J8" s="20">
        <v>408</v>
      </c>
    </row>
    <row r="9" spans="1:10" s="16" customFormat="1" ht="13.2" customHeight="1">
      <c r="A9" s="17">
        <v>37621</v>
      </c>
      <c r="B9" s="18">
        <v>2510</v>
      </c>
      <c r="C9" s="19">
        <v>548</v>
      </c>
      <c r="D9" s="19">
        <v>1395</v>
      </c>
      <c r="E9" s="18">
        <v>231</v>
      </c>
      <c r="F9" s="19">
        <v>159</v>
      </c>
      <c r="G9" s="19">
        <v>6911</v>
      </c>
      <c r="H9" s="19">
        <v>3586</v>
      </c>
      <c r="I9" s="19">
        <v>739</v>
      </c>
      <c r="J9" s="20">
        <v>341</v>
      </c>
    </row>
    <row r="10" spans="1:10" s="16" customFormat="1" ht="13.2" customHeight="1">
      <c r="A10" s="17">
        <v>38352</v>
      </c>
      <c r="B10" s="18">
        <v>2470</v>
      </c>
      <c r="C10" s="21">
        <v>579</v>
      </c>
      <c r="D10" s="19">
        <v>1511</v>
      </c>
      <c r="E10" s="18">
        <v>249</v>
      </c>
      <c r="F10" s="19">
        <v>183</v>
      </c>
      <c r="G10" s="19">
        <v>7510</v>
      </c>
      <c r="H10" s="19">
        <v>3636</v>
      </c>
      <c r="I10" s="19">
        <v>818</v>
      </c>
      <c r="J10" s="20">
        <v>398</v>
      </c>
    </row>
    <row r="11" spans="1:10" s="16" customFormat="1" ht="13.2" customHeight="1">
      <c r="A11" s="22" t="s">
        <v>186</v>
      </c>
      <c r="B11" s="23">
        <v>2603</v>
      </c>
      <c r="C11" s="21">
        <v>616</v>
      </c>
      <c r="D11" s="20">
        <v>1607</v>
      </c>
      <c r="E11" s="23">
        <v>252</v>
      </c>
      <c r="F11" s="21">
        <v>202</v>
      </c>
      <c r="G11" s="21">
        <v>7879</v>
      </c>
      <c r="H11" s="21">
        <v>3527</v>
      </c>
      <c r="I11" s="21">
        <v>885</v>
      </c>
      <c r="J11" s="20">
        <v>329</v>
      </c>
    </row>
    <row r="12" spans="1:10" s="16" customFormat="1" ht="13.2" customHeight="1">
      <c r="A12" s="17" t="s">
        <v>187</v>
      </c>
      <c r="B12" s="18">
        <v>2653</v>
      </c>
      <c r="C12" s="19">
        <v>596</v>
      </c>
      <c r="D12" s="19">
        <v>1763</v>
      </c>
      <c r="E12" s="18">
        <v>279</v>
      </c>
      <c r="F12" s="19">
        <v>204</v>
      </c>
      <c r="G12" s="19">
        <v>8742</v>
      </c>
      <c r="H12" s="19">
        <v>3501</v>
      </c>
      <c r="I12" s="19">
        <v>918</v>
      </c>
      <c r="J12" s="20">
        <v>369</v>
      </c>
    </row>
    <row r="13" spans="1:10" s="16" customFormat="1" ht="13.2" customHeight="1">
      <c r="A13" s="17" t="s">
        <v>188</v>
      </c>
      <c r="B13" s="18">
        <v>2943</v>
      </c>
      <c r="C13" s="19">
        <v>634</v>
      </c>
      <c r="D13" s="19">
        <v>1918</v>
      </c>
      <c r="E13" s="18">
        <v>290</v>
      </c>
      <c r="F13" s="19">
        <v>236</v>
      </c>
      <c r="G13" s="19">
        <v>9599</v>
      </c>
      <c r="H13" s="19">
        <v>3677</v>
      </c>
      <c r="I13" s="19">
        <v>991</v>
      </c>
      <c r="J13" s="20">
        <v>376</v>
      </c>
    </row>
    <row r="14" spans="1:10" s="24" customFormat="1" ht="13.2" customHeight="1">
      <c r="A14" s="17" t="s">
        <v>189</v>
      </c>
      <c r="B14" s="18">
        <v>3050</v>
      </c>
      <c r="C14" s="19">
        <v>682</v>
      </c>
      <c r="D14" s="19">
        <v>1881</v>
      </c>
      <c r="E14" s="18">
        <v>357</v>
      </c>
      <c r="F14" s="19">
        <v>274</v>
      </c>
      <c r="G14" s="19">
        <v>10423</v>
      </c>
      <c r="H14" s="19">
        <v>3777</v>
      </c>
      <c r="I14" s="19">
        <v>1070</v>
      </c>
      <c r="J14" s="20">
        <v>371</v>
      </c>
    </row>
    <row r="15" spans="1:10" s="24" customFormat="1" ht="13.2" customHeight="1">
      <c r="A15" s="17" t="s">
        <v>190</v>
      </c>
      <c r="B15" s="18">
        <v>3153</v>
      </c>
      <c r="C15" s="19">
        <v>707</v>
      </c>
      <c r="D15" s="19">
        <v>1999</v>
      </c>
      <c r="E15" s="18">
        <v>345</v>
      </c>
      <c r="F15" s="19">
        <v>287</v>
      </c>
      <c r="G15" s="19">
        <v>11194</v>
      </c>
      <c r="H15" s="19">
        <v>3821</v>
      </c>
      <c r="I15" s="19">
        <v>1153</v>
      </c>
      <c r="J15" s="20">
        <v>266</v>
      </c>
    </row>
    <row r="16" spans="1:10" s="24" customFormat="1" ht="13.2" customHeight="1">
      <c r="A16" s="17" t="s">
        <v>191</v>
      </c>
      <c r="B16" s="18">
        <v>3206</v>
      </c>
      <c r="C16" s="19">
        <v>715</v>
      </c>
      <c r="D16" s="19">
        <v>2093</v>
      </c>
      <c r="E16" s="18">
        <v>363</v>
      </c>
      <c r="F16" s="19">
        <v>292</v>
      </c>
      <c r="G16" s="19">
        <v>11547</v>
      </c>
      <c r="H16" s="19">
        <v>3711</v>
      </c>
      <c r="I16" s="19">
        <v>1204</v>
      </c>
      <c r="J16" s="20">
        <v>244</v>
      </c>
    </row>
    <row r="17" spans="1:10" s="24" customFormat="1" ht="13.2" customHeight="1">
      <c r="A17" s="17" t="s">
        <v>200</v>
      </c>
      <c r="B17" s="18">
        <v>3196</v>
      </c>
      <c r="C17" s="19">
        <v>700</v>
      </c>
      <c r="D17" s="19">
        <v>2187</v>
      </c>
      <c r="E17" s="18">
        <v>395</v>
      </c>
      <c r="F17" s="19">
        <v>312</v>
      </c>
      <c r="G17" s="19">
        <v>11917</v>
      </c>
      <c r="H17" s="19">
        <v>3526</v>
      </c>
      <c r="I17" s="19">
        <v>1272</v>
      </c>
      <c r="J17" s="20">
        <v>247</v>
      </c>
    </row>
    <row r="18" spans="1:10" s="24" customFormat="1" ht="13.2" customHeight="1">
      <c r="A18" s="17" t="s">
        <v>206</v>
      </c>
      <c r="B18" s="18">
        <v>3313</v>
      </c>
      <c r="C18" s="19">
        <v>740</v>
      </c>
      <c r="D18" s="19">
        <v>2274</v>
      </c>
      <c r="E18" s="18">
        <v>416</v>
      </c>
      <c r="F18" s="19">
        <v>345</v>
      </c>
      <c r="G18" s="19">
        <v>12746</v>
      </c>
      <c r="H18" s="19">
        <v>3415</v>
      </c>
      <c r="I18" s="19">
        <v>1371</v>
      </c>
      <c r="J18" s="20">
        <v>272</v>
      </c>
    </row>
    <row r="19" spans="1:10" s="24" customFormat="1" ht="13.2" customHeight="1">
      <c r="A19" s="48" t="s">
        <v>234</v>
      </c>
      <c r="B19" s="49">
        <v>3326</v>
      </c>
      <c r="C19" s="50">
        <v>711</v>
      </c>
      <c r="D19" s="50">
        <v>2210</v>
      </c>
      <c r="E19" s="49">
        <v>446</v>
      </c>
      <c r="F19" s="50">
        <v>354</v>
      </c>
      <c r="G19" s="50">
        <v>13001</v>
      </c>
      <c r="H19" s="50">
        <v>3034</v>
      </c>
      <c r="I19" s="50">
        <v>1391</v>
      </c>
      <c r="J19" s="51">
        <v>256</v>
      </c>
    </row>
    <row r="20" spans="1:10" s="16" customFormat="1" ht="13.2" customHeight="1">
      <c r="A20" s="17" t="s">
        <v>14</v>
      </c>
      <c r="B20" s="18">
        <v>5428</v>
      </c>
      <c r="C20" s="19">
        <v>1367</v>
      </c>
      <c r="D20" s="19">
        <v>3983</v>
      </c>
      <c r="E20" s="18">
        <v>1103</v>
      </c>
      <c r="F20" s="19">
        <v>508</v>
      </c>
      <c r="G20" s="19">
        <v>24586</v>
      </c>
      <c r="H20" s="19">
        <v>8671</v>
      </c>
      <c r="I20" s="19">
        <v>2677</v>
      </c>
      <c r="J20" s="20">
        <v>560</v>
      </c>
    </row>
    <row r="21" spans="1:10" s="16" customFormat="1" ht="13.2" customHeight="1">
      <c r="A21" s="25" t="s">
        <v>7</v>
      </c>
      <c r="B21" s="49">
        <v>343275</v>
      </c>
      <c r="C21" s="50">
        <v>105267</v>
      </c>
      <c r="D21" s="50">
        <v>323690</v>
      </c>
      <c r="E21" s="49">
        <v>60299</v>
      </c>
      <c r="F21" s="50">
        <v>38063</v>
      </c>
      <c r="G21" s="50">
        <v>1311687</v>
      </c>
      <c r="H21" s="50">
        <v>254329</v>
      </c>
      <c r="I21" s="50">
        <v>145183</v>
      </c>
      <c r="J21" s="51">
        <v>32942</v>
      </c>
    </row>
    <row r="22" spans="1:10" ht="15" customHeight="1">
      <c r="A22" s="26"/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1" customHeight="1">
      <c r="A23" s="7" t="s">
        <v>223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s="16" customFormat="1" ht="27" customHeight="1">
      <c r="A24" s="10" t="s">
        <v>0</v>
      </c>
      <c r="B24" s="11" t="s">
        <v>1</v>
      </c>
      <c r="C24" s="12" t="s">
        <v>2</v>
      </c>
      <c r="D24" s="12" t="s">
        <v>3</v>
      </c>
      <c r="E24" s="13" t="s">
        <v>10</v>
      </c>
      <c r="F24" s="14" t="s">
        <v>11</v>
      </c>
      <c r="G24" s="14" t="s">
        <v>12</v>
      </c>
      <c r="H24" s="14" t="s">
        <v>13</v>
      </c>
      <c r="I24" s="14" t="s">
        <v>4</v>
      </c>
      <c r="J24" s="15" t="s">
        <v>5</v>
      </c>
    </row>
    <row r="25" spans="1:10" s="16" customFormat="1" ht="13.2" customHeight="1">
      <c r="A25" s="17">
        <v>34699</v>
      </c>
      <c r="B25" s="28">
        <v>361.82793106291234</v>
      </c>
      <c r="C25" s="29">
        <v>66.734386253649774</v>
      </c>
      <c r="D25" s="29">
        <v>179.20282742238822</v>
      </c>
      <c r="E25" s="28">
        <v>26.444861685595484</v>
      </c>
      <c r="F25" s="29">
        <v>30.800485963222979</v>
      </c>
      <c r="G25" s="29">
        <v>814.34618190642573</v>
      </c>
      <c r="H25" s="29">
        <v>547.09752087199604</v>
      </c>
      <c r="I25" s="29">
        <v>79.023469036955916</v>
      </c>
      <c r="J25" s="30">
        <v>44.645148845681788</v>
      </c>
    </row>
    <row r="26" spans="1:10" s="16" customFormat="1" ht="13.2" customHeight="1">
      <c r="A26" s="17">
        <v>35430</v>
      </c>
      <c r="B26" s="28">
        <v>354.19415098118048</v>
      </c>
      <c r="C26" s="29">
        <v>70.777683169739561</v>
      </c>
      <c r="D26" s="29">
        <v>189.86151727174197</v>
      </c>
      <c r="E26" s="28">
        <v>27.97476462216488</v>
      </c>
      <c r="F26" s="29">
        <v>30.573513248267627</v>
      </c>
      <c r="G26" s="29">
        <v>861.40873576994045</v>
      </c>
      <c r="H26" s="29">
        <v>547.41875471023184</v>
      </c>
      <c r="I26" s="29">
        <v>83.159956035287948</v>
      </c>
      <c r="J26" s="30">
        <v>48.917621197228208</v>
      </c>
    </row>
    <row r="27" spans="1:10" s="16" customFormat="1" ht="13.2" customHeight="1">
      <c r="A27" s="17">
        <v>36160</v>
      </c>
      <c r="B27" s="28">
        <v>365.59413594281455</v>
      </c>
      <c r="C27" s="29">
        <v>73.6644900780298</v>
      </c>
      <c r="D27" s="29">
        <v>198.25751650630238</v>
      </c>
      <c r="E27" s="28">
        <v>33.042919417717066</v>
      </c>
      <c r="F27" s="29">
        <v>29.102020771567325</v>
      </c>
      <c r="G27" s="29">
        <v>918.22938455289</v>
      </c>
      <c r="H27" s="29">
        <v>545.35974341718349</v>
      </c>
      <c r="I27" s="29">
        <v>93.672129358482323</v>
      </c>
      <c r="J27" s="30">
        <v>56.839884319467437</v>
      </c>
    </row>
    <row r="28" spans="1:10" s="16" customFormat="1" ht="13.2" customHeight="1">
      <c r="A28" s="17">
        <v>36891</v>
      </c>
      <c r="B28" s="28">
        <v>378.84509646350818</v>
      </c>
      <c r="C28" s="29">
        <v>78.699479767738353</v>
      </c>
      <c r="D28" s="29">
        <v>203.77274127961428</v>
      </c>
      <c r="E28" s="28">
        <v>34.893627305849442</v>
      </c>
      <c r="F28" s="29">
        <v>27.340894122765146</v>
      </c>
      <c r="G28" s="29">
        <v>969.61988604436169</v>
      </c>
      <c r="H28" s="29">
        <v>536.39511066264663</v>
      </c>
      <c r="I28" s="29">
        <v>99.091859362065946</v>
      </c>
      <c r="J28" s="30">
        <v>61.630302773967841</v>
      </c>
    </row>
    <row r="29" spans="1:10" s="16" customFormat="1" ht="13.2" customHeight="1">
      <c r="A29" s="17">
        <v>37621</v>
      </c>
      <c r="B29" s="28">
        <v>374.31177337286226</v>
      </c>
      <c r="C29" s="29">
        <v>81.72225171646555</v>
      </c>
      <c r="D29" s="29">
        <v>208.03383420523619</v>
      </c>
      <c r="E29" s="28">
        <v>34.448613406028358</v>
      </c>
      <c r="F29" s="29">
        <v>23.711383253500038</v>
      </c>
      <c r="G29" s="29">
        <v>1030.6249664461557</v>
      </c>
      <c r="H29" s="29">
        <v>534.77371287453548</v>
      </c>
      <c r="I29" s="29">
        <v>110.20573725997816</v>
      </c>
      <c r="J29" s="30">
        <v>50.852715027946623</v>
      </c>
    </row>
    <row r="30" spans="1:10" s="16" customFormat="1" ht="13.2" customHeight="1">
      <c r="A30" s="17">
        <v>38352</v>
      </c>
      <c r="B30" s="28">
        <v>368.10730253353205</v>
      </c>
      <c r="C30" s="29">
        <v>86.289120715350222</v>
      </c>
      <c r="D30" s="29">
        <v>225.18628912071534</v>
      </c>
      <c r="E30" s="28">
        <v>37.108792846497764</v>
      </c>
      <c r="F30" s="29">
        <v>27.272727272727273</v>
      </c>
      <c r="G30" s="29">
        <v>1119.2250372578242</v>
      </c>
      <c r="H30" s="29">
        <v>541.87779433681067</v>
      </c>
      <c r="I30" s="29">
        <v>121.90760059612518</v>
      </c>
      <c r="J30" s="30">
        <v>59.314456035767506</v>
      </c>
    </row>
    <row r="31" spans="1:10" s="16" customFormat="1" ht="13.2" customHeight="1">
      <c r="A31" s="17" t="s">
        <v>186</v>
      </c>
      <c r="B31" s="28">
        <v>388.5</v>
      </c>
      <c r="C31" s="29">
        <v>91.9</v>
      </c>
      <c r="D31" s="29">
        <v>239.9</v>
      </c>
      <c r="E31" s="28">
        <v>37.6</v>
      </c>
      <c r="F31" s="29">
        <v>30.1</v>
      </c>
      <c r="G31" s="29">
        <v>1175</v>
      </c>
      <c r="H31" s="29">
        <v>526</v>
      </c>
      <c r="I31" s="29">
        <v>132</v>
      </c>
      <c r="J31" s="30">
        <v>49.1</v>
      </c>
    </row>
    <row r="32" spans="1:10" s="16" customFormat="1" ht="13.2" customHeight="1">
      <c r="A32" s="17" t="s">
        <v>187</v>
      </c>
      <c r="B32" s="28">
        <v>395.4</v>
      </c>
      <c r="C32" s="29">
        <v>85.8</v>
      </c>
      <c r="D32" s="29">
        <v>262.7</v>
      </c>
      <c r="E32" s="28">
        <v>41.6</v>
      </c>
      <c r="F32" s="29">
        <v>30.4</v>
      </c>
      <c r="G32" s="29">
        <v>1302.8</v>
      </c>
      <c r="H32" s="29">
        <v>521.79999999999995</v>
      </c>
      <c r="I32" s="29">
        <v>136.80000000000001</v>
      </c>
      <c r="J32" s="30">
        <v>55</v>
      </c>
    </row>
    <row r="33" spans="1:10" s="16" customFormat="1" ht="13.2" customHeight="1">
      <c r="A33" s="22" t="s">
        <v>188</v>
      </c>
      <c r="B33" s="28">
        <v>400.7</v>
      </c>
      <c r="C33" s="29">
        <v>86.3</v>
      </c>
      <c r="D33" s="29">
        <v>261.10000000000002</v>
      </c>
      <c r="E33" s="28">
        <v>39.5</v>
      </c>
      <c r="F33" s="29">
        <v>32.1</v>
      </c>
      <c r="G33" s="29">
        <v>1306.9000000000001</v>
      </c>
      <c r="H33" s="29">
        <v>500.6</v>
      </c>
      <c r="I33" s="29">
        <v>134.9</v>
      </c>
      <c r="J33" s="30">
        <v>51.2</v>
      </c>
    </row>
    <row r="34" spans="1:10" s="16" customFormat="1" ht="13.2" customHeight="1">
      <c r="A34" s="17" t="s">
        <v>189</v>
      </c>
      <c r="B34" s="28">
        <v>413.3</v>
      </c>
      <c r="C34" s="29">
        <v>92.4</v>
      </c>
      <c r="D34" s="29">
        <v>254.9</v>
      </c>
      <c r="E34" s="28">
        <v>48.4</v>
      </c>
      <c r="F34" s="29">
        <v>37.1</v>
      </c>
      <c r="G34" s="29">
        <v>1413</v>
      </c>
      <c r="H34" s="29">
        <v>512</v>
      </c>
      <c r="I34" s="29">
        <v>145</v>
      </c>
      <c r="J34" s="30">
        <v>50.3</v>
      </c>
    </row>
    <row r="35" spans="1:10" s="16" customFormat="1" ht="13.2" customHeight="1">
      <c r="A35" s="17" t="s">
        <v>192</v>
      </c>
      <c r="B35" s="28">
        <v>426.1</v>
      </c>
      <c r="C35" s="29">
        <v>95.5</v>
      </c>
      <c r="D35" s="29">
        <v>270.10000000000002</v>
      </c>
      <c r="E35" s="28">
        <v>46.6</v>
      </c>
      <c r="F35" s="29">
        <v>38.799999999999997</v>
      </c>
      <c r="G35" s="29">
        <v>1512.7</v>
      </c>
      <c r="H35" s="29">
        <v>516.4</v>
      </c>
      <c r="I35" s="29">
        <v>155.80000000000001</v>
      </c>
      <c r="J35" s="30">
        <v>35.9</v>
      </c>
    </row>
    <row r="36" spans="1:10" s="16" customFormat="1" ht="13.2" customHeight="1">
      <c r="A36" s="17" t="s">
        <v>193</v>
      </c>
      <c r="B36" s="28">
        <v>433.2</v>
      </c>
      <c r="C36" s="29">
        <v>96.6</v>
      </c>
      <c r="D36" s="29">
        <v>282.8</v>
      </c>
      <c r="E36" s="28">
        <v>49.1</v>
      </c>
      <c r="F36" s="29">
        <v>39.5</v>
      </c>
      <c r="G36" s="29">
        <v>1560.4</v>
      </c>
      <c r="H36" s="29">
        <v>501.5</v>
      </c>
      <c r="I36" s="29">
        <v>162.69999999999999</v>
      </c>
      <c r="J36" s="30">
        <v>33</v>
      </c>
    </row>
    <row r="37" spans="1:10" s="16" customFormat="1" ht="13.2" customHeight="1">
      <c r="A37" s="17" t="s">
        <v>201</v>
      </c>
      <c r="B37" s="28">
        <v>431.9</v>
      </c>
      <c r="C37" s="29">
        <v>94.6</v>
      </c>
      <c r="D37" s="29">
        <v>295.5</v>
      </c>
      <c r="E37" s="28">
        <v>53.4</v>
      </c>
      <c r="F37" s="29">
        <v>42.2</v>
      </c>
      <c r="G37" s="29">
        <v>1610</v>
      </c>
      <c r="H37" s="29">
        <v>476.4</v>
      </c>
      <c r="I37" s="29">
        <v>171.8</v>
      </c>
      <c r="J37" s="30">
        <v>33.4</v>
      </c>
    </row>
    <row r="38" spans="1:10" s="16" customFormat="1" ht="13.2" customHeight="1">
      <c r="A38" s="17" t="s">
        <v>207</v>
      </c>
      <c r="B38" s="28">
        <v>448.4</v>
      </c>
      <c r="C38" s="29">
        <v>100.2</v>
      </c>
      <c r="D38" s="29">
        <v>307.8</v>
      </c>
      <c r="E38" s="28">
        <v>56.3</v>
      </c>
      <c r="F38" s="29">
        <v>46.7</v>
      </c>
      <c r="G38" s="29">
        <v>1725.1</v>
      </c>
      <c r="H38" s="29">
        <v>462.2</v>
      </c>
      <c r="I38" s="29">
        <v>185.6</v>
      </c>
      <c r="J38" s="30">
        <v>36.799999999999997</v>
      </c>
    </row>
    <row r="39" spans="1:10" s="16" customFormat="1" ht="13.2" customHeight="1">
      <c r="A39" s="17" t="s">
        <v>234</v>
      </c>
      <c r="B39" s="28">
        <v>450.7</v>
      </c>
      <c r="C39" s="29">
        <v>96.3</v>
      </c>
      <c r="D39" s="29">
        <v>299.5</v>
      </c>
      <c r="E39" s="28">
        <v>60.5</v>
      </c>
      <c r="F39" s="29">
        <v>48</v>
      </c>
      <c r="G39" s="29">
        <v>1762.3</v>
      </c>
      <c r="H39" s="29">
        <v>411.3</v>
      </c>
      <c r="I39" s="29">
        <v>188.6</v>
      </c>
      <c r="J39" s="30">
        <v>34.700000000000003</v>
      </c>
    </row>
    <row r="40" spans="1:10" s="16" customFormat="1" ht="13.2" customHeight="1">
      <c r="A40" s="31" t="s">
        <v>6</v>
      </c>
      <c r="B40" s="52">
        <v>315.89999999999998</v>
      </c>
      <c r="C40" s="53">
        <v>79.599999999999994</v>
      </c>
      <c r="D40" s="53">
        <v>231.8</v>
      </c>
      <c r="E40" s="52">
        <v>64.2</v>
      </c>
      <c r="F40" s="53">
        <v>29.6</v>
      </c>
      <c r="G40" s="53">
        <v>1431.1</v>
      </c>
      <c r="H40" s="53">
        <v>504.7</v>
      </c>
      <c r="I40" s="53">
        <v>155.80000000000001</v>
      </c>
      <c r="J40" s="54">
        <v>32.6</v>
      </c>
    </row>
    <row r="41" spans="1:10" s="16" customFormat="1" ht="13.2" customHeight="1">
      <c r="A41" s="25" t="s">
        <v>7</v>
      </c>
      <c r="B41" s="55">
        <v>274.7</v>
      </c>
      <c r="C41" s="56">
        <v>84.2</v>
      </c>
      <c r="D41" s="56">
        <v>259.10000000000002</v>
      </c>
      <c r="E41" s="55">
        <v>48.3</v>
      </c>
      <c r="F41" s="56">
        <v>30.5</v>
      </c>
      <c r="G41" s="56">
        <v>1049.8</v>
      </c>
      <c r="H41" s="56">
        <v>203.5</v>
      </c>
      <c r="I41" s="56">
        <v>116.2</v>
      </c>
      <c r="J41" s="57">
        <v>26.4</v>
      </c>
    </row>
    <row r="42" spans="1:10" s="16" customFormat="1" ht="12" customHeight="1">
      <c r="A42" s="26"/>
    </row>
    <row r="43" spans="1:10" ht="15" customHeight="1">
      <c r="A43" s="32" t="s">
        <v>224</v>
      </c>
    </row>
    <row r="56" spans="1:10" ht="14.25" customHeight="1"/>
    <row r="59" spans="1:10" ht="15" customHeight="1">
      <c r="A59" s="32" t="s">
        <v>245</v>
      </c>
    </row>
    <row r="60" spans="1:10" s="37" customFormat="1" ht="15.75" customHeight="1">
      <c r="A60" s="34" t="s">
        <v>0</v>
      </c>
      <c r="B60" s="35" t="s">
        <v>1</v>
      </c>
      <c r="C60" s="35" t="s">
        <v>2</v>
      </c>
      <c r="D60" s="35" t="s">
        <v>3</v>
      </c>
      <c r="E60" s="36" t="s">
        <v>8</v>
      </c>
      <c r="F60" s="36" t="s">
        <v>9</v>
      </c>
      <c r="G60" s="35" t="s">
        <v>15</v>
      </c>
      <c r="H60" s="35" t="s">
        <v>16</v>
      </c>
      <c r="I60" s="35" t="s">
        <v>17</v>
      </c>
      <c r="J60" s="35" t="s">
        <v>18</v>
      </c>
    </row>
    <row r="61" spans="1:10" ht="15" customHeight="1">
      <c r="A61" s="38">
        <v>34699</v>
      </c>
      <c r="B61" s="39">
        <v>2326</v>
      </c>
      <c r="C61" s="39">
        <v>429</v>
      </c>
      <c r="D61" s="39">
        <v>1152</v>
      </c>
      <c r="E61" s="39">
        <v>508</v>
      </c>
      <c r="F61" s="39">
        <v>287</v>
      </c>
      <c r="G61" s="39">
        <v>170</v>
      </c>
      <c r="H61" s="39">
        <v>198</v>
      </c>
      <c r="I61" s="39">
        <v>5235</v>
      </c>
      <c r="J61" s="39">
        <v>3517</v>
      </c>
    </row>
    <row r="62" spans="1:10" ht="15" customHeight="1">
      <c r="A62" s="38">
        <v>35430</v>
      </c>
      <c r="B62" s="39">
        <v>2317</v>
      </c>
      <c r="C62" s="39">
        <v>463</v>
      </c>
      <c r="D62" s="39">
        <v>1242</v>
      </c>
      <c r="E62" s="39">
        <v>544</v>
      </c>
      <c r="F62" s="39">
        <v>320</v>
      </c>
      <c r="G62" s="39">
        <v>183</v>
      </c>
      <c r="H62" s="39">
        <v>200</v>
      </c>
      <c r="I62" s="39">
        <v>5635</v>
      </c>
      <c r="J62" s="39">
        <v>3581</v>
      </c>
    </row>
    <row r="63" spans="1:10" ht="15" customHeight="1">
      <c r="A63" s="38">
        <v>36160</v>
      </c>
      <c r="B63" s="39">
        <v>2412</v>
      </c>
      <c r="C63" s="39">
        <v>486</v>
      </c>
      <c r="D63" s="39">
        <v>1308</v>
      </c>
      <c r="E63" s="39">
        <v>618</v>
      </c>
      <c r="F63" s="39">
        <v>375</v>
      </c>
      <c r="G63" s="39">
        <v>218</v>
      </c>
      <c r="H63" s="39">
        <v>192</v>
      </c>
      <c r="I63" s="39">
        <v>6058</v>
      </c>
      <c r="J63" s="39">
        <v>3598</v>
      </c>
    </row>
    <row r="64" spans="1:10" ht="15" customHeight="1">
      <c r="A64" s="38">
        <v>36891</v>
      </c>
      <c r="B64" s="39">
        <v>2508</v>
      </c>
      <c r="C64" s="39">
        <v>521</v>
      </c>
      <c r="D64" s="39">
        <v>1349</v>
      </c>
      <c r="E64" s="39">
        <v>656</v>
      </c>
      <c r="F64" s="39">
        <v>408</v>
      </c>
      <c r="G64" s="39">
        <v>231</v>
      </c>
      <c r="H64" s="39">
        <v>181</v>
      </c>
      <c r="I64" s="39">
        <v>6419</v>
      </c>
      <c r="J64" s="39">
        <v>3551</v>
      </c>
    </row>
    <row r="65" spans="1:10" ht="15" customHeight="1">
      <c r="A65" s="38">
        <v>37621</v>
      </c>
      <c r="B65" s="39">
        <v>2510</v>
      </c>
      <c r="C65" s="39">
        <v>548</v>
      </c>
      <c r="D65" s="39">
        <v>1395</v>
      </c>
      <c r="E65" s="39">
        <v>739</v>
      </c>
      <c r="F65" s="39">
        <v>341</v>
      </c>
      <c r="G65" s="39">
        <v>231</v>
      </c>
      <c r="H65" s="39">
        <v>159</v>
      </c>
      <c r="I65" s="39">
        <v>6911</v>
      </c>
      <c r="J65" s="39">
        <v>3586</v>
      </c>
    </row>
    <row r="66" spans="1:10" ht="15" customHeight="1">
      <c r="A66" s="38">
        <v>38352</v>
      </c>
      <c r="B66" s="39">
        <v>2470</v>
      </c>
      <c r="C66" s="39">
        <v>579</v>
      </c>
      <c r="D66" s="39">
        <v>1511</v>
      </c>
      <c r="E66" s="39">
        <v>818</v>
      </c>
      <c r="F66" s="39">
        <v>398</v>
      </c>
      <c r="G66" s="39">
        <v>249</v>
      </c>
      <c r="H66" s="39">
        <v>183</v>
      </c>
      <c r="I66" s="39">
        <v>7510</v>
      </c>
      <c r="J66" s="39">
        <v>3636</v>
      </c>
    </row>
    <row r="67" spans="1:10" ht="15" customHeight="1">
      <c r="A67" s="38">
        <v>39082</v>
      </c>
      <c r="B67" s="40">
        <v>2603</v>
      </c>
      <c r="C67" s="41">
        <v>616</v>
      </c>
      <c r="D67" s="39">
        <v>1607</v>
      </c>
      <c r="E67" s="39">
        <v>885</v>
      </c>
      <c r="F67" s="39">
        <v>329</v>
      </c>
      <c r="G67" s="39">
        <v>252</v>
      </c>
      <c r="H67" s="39">
        <v>202</v>
      </c>
      <c r="I67" s="39">
        <v>7879</v>
      </c>
      <c r="J67" s="39">
        <v>3527</v>
      </c>
    </row>
    <row r="68" spans="1:10" ht="15" customHeight="1">
      <c r="A68" s="42" t="s">
        <v>187</v>
      </c>
      <c r="B68" s="43">
        <v>2653</v>
      </c>
      <c r="C68" s="43">
        <v>596</v>
      </c>
      <c r="D68" s="43">
        <v>1763</v>
      </c>
      <c r="E68" s="43">
        <v>918</v>
      </c>
      <c r="F68" s="43">
        <v>369</v>
      </c>
      <c r="G68" s="43">
        <v>279</v>
      </c>
      <c r="H68" s="43">
        <v>204</v>
      </c>
      <c r="I68" s="43">
        <v>8742</v>
      </c>
      <c r="J68" s="43">
        <v>3501</v>
      </c>
    </row>
    <row r="69" spans="1:10" ht="15" customHeight="1">
      <c r="A69" s="42">
        <v>40543</v>
      </c>
      <c r="B69" s="44">
        <v>2943</v>
      </c>
      <c r="C69" s="44">
        <v>634</v>
      </c>
      <c r="D69" s="44">
        <v>1918</v>
      </c>
      <c r="E69" s="44">
        <v>991</v>
      </c>
      <c r="F69" s="44">
        <v>376</v>
      </c>
      <c r="G69" s="44">
        <v>290</v>
      </c>
      <c r="H69" s="44">
        <v>236</v>
      </c>
      <c r="I69" s="44">
        <v>9599</v>
      </c>
      <c r="J69" s="44">
        <v>3677</v>
      </c>
    </row>
    <row r="70" spans="1:10" s="45" customFormat="1" ht="12.75" customHeight="1">
      <c r="A70" s="42" t="s">
        <v>189</v>
      </c>
      <c r="B70" s="44">
        <v>3050</v>
      </c>
      <c r="C70" s="44">
        <v>682</v>
      </c>
      <c r="D70" s="44">
        <v>1881</v>
      </c>
      <c r="E70" s="44">
        <v>1070</v>
      </c>
      <c r="F70" s="44">
        <v>371</v>
      </c>
      <c r="G70" s="44">
        <v>357</v>
      </c>
      <c r="H70" s="44">
        <v>274</v>
      </c>
      <c r="I70" s="44">
        <v>10423</v>
      </c>
      <c r="J70" s="44">
        <v>3777</v>
      </c>
    </row>
    <row r="71" spans="1:10" ht="15" customHeight="1">
      <c r="A71" s="46" t="s">
        <v>192</v>
      </c>
      <c r="B71" s="47">
        <v>3153</v>
      </c>
      <c r="C71" s="47">
        <v>707</v>
      </c>
      <c r="D71" s="47">
        <v>1999</v>
      </c>
      <c r="E71" s="47">
        <v>1153</v>
      </c>
      <c r="F71" s="47">
        <v>266</v>
      </c>
      <c r="G71" s="47">
        <v>345</v>
      </c>
      <c r="H71" s="47">
        <v>287</v>
      </c>
      <c r="I71" s="47">
        <v>11194</v>
      </c>
      <c r="J71" s="47">
        <v>3821</v>
      </c>
    </row>
    <row r="72" spans="1:10" ht="15" customHeight="1">
      <c r="A72" s="42" t="s">
        <v>193</v>
      </c>
      <c r="B72" s="43">
        <v>3206</v>
      </c>
      <c r="C72" s="43">
        <v>715</v>
      </c>
      <c r="D72" s="43">
        <v>2093</v>
      </c>
      <c r="E72" s="43">
        <v>1204</v>
      </c>
      <c r="F72" s="43">
        <v>244</v>
      </c>
      <c r="G72" s="43">
        <v>363</v>
      </c>
      <c r="H72" s="43">
        <v>292</v>
      </c>
      <c r="I72" s="43">
        <v>11547</v>
      </c>
      <c r="J72" s="43">
        <v>3711</v>
      </c>
    </row>
    <row r="73" spans="1:10" ht="15" customHeight="1">
      <c r="A73" s="42" t="s">
        <v>201</v>
      </c>
      <c r="B73" s="43">
        <v>3196</v>
      </c>
      <c r="C73" s="43">
        <v>700</v>
      </c>
      <c r="D73" s="43">
        <v>2187</v>
      </c>
      <c r="E73" s="43">
        <v>1272</v>
      </c>
      <c r="F73" s="43">
        <v>247</v>
      </c>
      <c r="G73" s="43">
        <v>395</v>
      </c>
      <c r="H73" s="43">
        <v>312</v>
      </c>
      <c r="I73" s="43">
        <v>11917</v>
      </c>
      <c r="J73" s="43">
        <v>3526</v>
      </c>
    </row>
    <row r="74" spans="1:10" ht="15" customHeight="1">
      <c r="A74" s="42" t="s">
        <v>207</v>
      </c>
      <c r="B74" s="43">
        <v>3313</v>
      </c>
      <c r="C74" s="43">
        <v>740</v>
      </c>
      <c r="D74" s="43">
        <v>2274</v>
      </c>
      <c r="E74" s="43">
        <v>1371</v>
      </c>
      <c r="F74" s="43">
        <v>272</v>
      </c>
      <c r="G74" s="43">
        <v>416</v>
      </c>
      <c r="H74" s="43">
        <v>345</v>
      </c>
      <c r="I74" s="43">
        <v>12746</v>
      </c>
      <c r="J74" s="43">
        <v>3415</v>
      </c>
    </row>
    <row r="75" spans="1:10" ht="15" customHeight="1">
      <c r="A75" s="42" t="s">
        <v>234</v>
      </c>
      <c r="B75" s="43">
        <v>3326</v>
      </c>
      <c r="C75" s="43">
        <v>711</v>
      </c>
      <c r="D75" s="43">
        <v>2210</v>
      </c>
      <c r="E75" s="43">
        <v>1391</v>
      </c>
      <c r="F75" s="43">
        <v>256</v>
      </c>
      <c r="G75" s="43">
        <v>446</v>
      </c>
      <c r="H75" s="43">
        <v>354</v>
      </c>
      <c r="I75" s="43">
        <v>13001</v>
      </c>
      <c r="J75" s="43">
        <v>3034</v>
      </c>
    </row>
  </sheetData>
  <phoneticPr fontId="5"/>
  <printOptions horizontalCentered="1" verticalCentered="1" gridLinesSet="0"/>
  <pageMargins left="0.39370078740157483" right="0.39370078740157483" top="0" bottom="0" header="0.51181102362204722" footer="0.51181102362204722"/>
  <pageSetup paperSize="9" orientation="portrait" horizontalDpi="300" verticalDpi="300" r:id="rId1"/>
  <headerFooter alignWithMargins="0"/>
  <rowBreaks count="1" manualBreakCount="1">
    <brk id="5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9"/>
  <sheetViews>
    <sheetView zoomScaleNormal="100" zoomScaleSheetLayoutView="100" workbookViewId="0">
      <selection activeCell="E3" sqref="E3"/>
    </sheetView>
  </sheetViews>
  <sheetFormatPr defaultColWidth="9" defaultRowHeight="12"/>
  <cols>
    <col min="1" max="3" width="1.6640625" style="59" customWidth="1"/>
    <col min="4" max="4" width="27.88671875" style="59" customWidth="1"/>
    <col min="5" max="6" width="6.109375" style="60" customWidth="1"/>
    <col min="7" max="8" width="6.6640625" style="61" customWidth="1"/>
    <col min="9" max="10" width="6.109375" style="59" hidden="1" customWidth="1"/>
    <col min="11" max="12" width="6.109375" style="59" customWidth="1"/>
    <col min="13" max="13" width="6.6640625" style="59" customWidth="1"/>
    <col min="14" max="14" width="6.44140625" style="59" customWidth="1"/>
    <col min="15" max="15" width="19.44140625" style="59" bestFit="1" customWidth="1"/>
    <col min="16" max="16384" width="9" style="59"/>
  </cols>
  <sheetData>
    <row r="1" spans="1:15" ht="18" customHeight="1">
      <c r="A1" s="58" t="s">
        <v>225</v>
      </c>
      <c r="H1" s="60"/>
      <c r="I1" s="61"/>
      <c r="J1" s="62"/>
      <c r="N1" s="63" t="s">
        <v>19</v>
      </c>
    </row>
    <row r="2" spans="1:15" s="68" customFormat="1" ht="13.5" customHeight="1">
      <c r="A2" s="64"/>
      <c r="B2" s="65"/>
      <c r="C2" s="65"/>
      <c r="D2" s="66"/>
      <c r="E2" s="433" t="s">
        <v>32</v>
      </c>
      <c r="F2" s="434"/>
      <c r="G2" s="434"/>
      <c r="H2" s="149" t="s">
        <v>244</v>
      </c>
      <c r="I2" s="67" t="s">
        <v>33</v>
      </c>
      <c r="J2" s="67"/>
      <c r="K2" s="433" t="s">
        <v>33</v>
      </c>
      <c r="L2" s="434"/>
      <c r="M2" s="435"/>
      <c r="N2" s="149" t="s">
        <v>243</v>
      </c>
      <c r="O2" s="436"/>
    </row>
    <row r="3" spans="1:15" s="75" customFormat="1" ht="13.5" customHeight="1" thickBot="1">
      <c r="A3" s="69"/>
      <c r="B3" s="70"/>
      <c r="C3" s="70"/>
      <c r="D3" s="71"/>
      <c r="E3" s="72" t="s">
        <v>209</v>
      </c>
      <c r="F3" s="431" t="s">
        <v>235</v>
      </c>
      <c r="G3" s="432"/>
      <c r="H3" s="73" t="s">
        <v>34</v>
      </c>
      <c r="I3" s="74" t="s">
        <v>20</v>
      </c>
      <c r="J3" s="72" t="s">
        <v>21</v>
      </c>
      <c r="K3" s="72" t="s">
        <v>209</v>
      </c>
      <c r="L3" s="431" t="s">
        <v>235</v>
      </c>
      <c r="M3" s="432"/>
      <c r="N3" s="73" t="s">
        <v>34</v>
      </c>
      <c r="O3" s="436"/>
    </row>
    <row r="4" spans="1:15" s="68" customFormat="1" ht="18" customHeight="1" thickTop="1">
      <c r="A4" s="76" t="s">
        <v>141</v>
      </c>
      <c r="B4" s="77"/>
      <c r="C4" s="77"/>
      <c r="D4" s="78"/>
      <c r="E4" s="79">
        <v>3313</v>
      </c>
      <c r="F4" s="79">
        <f>F5+F15+F18+F21+F28+F29+F30</f>
        <v>3326</v>
      </c>
      <c r="G4" s="150">
        <f>F4/F$4</f>
        <v>1</v>
      </c>
      <c r="H4" s="151">
        <f>F4-E4</f>
        <v>13</v>
      </c>
      <c r="I4" s="80">
        <v>429</v>
      </c>
      <c r="J4" s="79">
        <v>463</v>
      </c>
      <c r="K4" s="79">
        <v>740</v>
      </c>
      <c r="L4" s="79">
        <f>L5+L15+L18+L21+L28+L29+L30</f>
        <v>711</v>
      </c>
      <c r="M4" s="150">
        <f t="shared" ref="M4:M25" si="0">L4/L$4</f>
        <v>1</v>
      </c>
      <c r="N4" s="151">
        <f t="shared" ref="N4:N25" si="1">L4-K4</f>
        <v>-29</v>
      </c>
      <c r="O4" s="81"/>
    </row>
    <row r="5" spans="1:15" s="68" customFormat="1" ht="18" customHeight="1">
      <c r="A5" s="82" t="s">
        <v>22</v>
      </c>
      <c r="B5" s="83"/>
      <c r="C5" s="83"/>
      <c r="D5" s="84"/>
      <c r="E5" s="85">
        <v>3164</v>
      </c>
      <c r="F5" s="85">
        <f>F6+F12</f>
        <v>3188</v>
      </c>
      <c r="G5" s="126">
        <f>F5/F$4</f>
        <v>0.95850871918220082</v>
      </c>
      <c r="H5" s="152">
        <f t="shared" ref="H5:H26" si="2">F5-E5</f>
        <v>24</v>
      </c>
      <c r="I5" s="86">
        <f>SUBTOTAL(9,I7:I14)</f>
        <v>432</v>
      </c>
      <c r="J5" s="85">
        <f>SUBTOTAL(9,J7:J14)</f>
        <v>450</v>
      </c>
      <c r="K5" s="85">
        <v>712</v>
      </c>
      <c r="L5" s="85">
        <f>L6+L12</f>
        <v>687</v>
      </c>
      <c r="M5" s="126">
        <f t="shared" si="0"/>
        <v>0.96624472573839659</v>
      </c>
      <c r="N5" s="152">
        <f t="shared" si="1"/>
        <v>-25</v>
      </c>
      <c r="O5" s="436"/>
    </row>
    <row r="6" spans="1:15" s="68" customFormat="1" ht="18" customHeight="1">
      <c r="A6" s="87"/>
      <c r="B6" s="88" t="s">
        <v>35</v>
      </c>
      <c r="C6" s="89"/>
      <c r="D6" s="90"/>
      <c r="E6" s="91">
        <v>2353</v>
      </c>
      <c r="F6" s="91">
        <f>F7+F8+F9</f>
        <v>2370</v>
      </c>
      <c r="G6" s="153">
        <f>F6/F$4</f>
        <v>0.7125676488274203</v>
      </c>
      <c r="H6" s="154">
        <f t="shared" si="2"/>
        <v>17</v>
      </c>
      <c r="I6" s="92"/>
      <c r="J6" s="91"/>
      <c r="K6" s="91">
        <v>105</v>
      </c>
      <c r="L6" s="91">
        <f>L7+L8+L9</f>
        <v>97</v>
      </c>
      <c r="M6" s="153">
        <f t="shared" si="0"/>
        <v>0.13642756680731363</v>
      </c>
      <c r="N6" s="154">
        <f t="shared" si="1"/>
        <v>-8</v>
      </c>
      <c r="O6" s="436"/>
    </row>
    <row r="7" spans="1:15" s="68" customFormat="1" ht="12.75" customHeight="1">
      <c r="A7" s="87"/>
      <c r="B7" s="93"/>
      <c r="C7" s="88" t="s">
        <v>36</v>
      </c>
      <c r="D7" s="90"/>
      <c r="E7" s="91">
        <v>65</v>
      </c>
      <c r="F7" s="91">
        <v>68</v>
      </c>
      <c r="G7" s="153">
        <f>F7/F$4</f>
        <v>2.0444978953698137E-2</v>
      </c>
      <c r="H7" s="154">
        <f t="shared" si="2"/>
        <v>3</v>
      </c>
      <c r="I7" s="92">
        <v>0</v>
      </c>
      <c r="J7" s="91">
        <v>0</v>
      </c>
      <c r="K7" s="91">
        <v>1</v>
      </c>
      <c r="L7" s="91">
        <v>1</v>
      </c>
      <c r="M7" s="155">
        <f t="shared" si="0"/>
        <v>1.4064697609001407E-3</v>
      </c>
      <c r="N7" s="154">
        <f t="shared" si="1"/>
        <v>0</v>
      </c>
    </row>
    <row r="8" spans="1:15" s="68" customFormat="1" ht="12.75" customHeight="1">
      <c r="A8" s="87"/>
      <c r="B8" s="93"/>
      <c r="C8" s="94" t="s">
        <v>37</v>
      </c>
      <c r="D8" s="95"/>
      <c r="E8" s="85">
        <v>1641</v>
      </c>
      <c r="F8" s="85">
        <v>1661</v>
      </c>
      <c r="G8" s="126">
        <f t="shared" ref="G8:G29" si="3">F8/F$4</f>
        <v>0.49939867708959712</v>
      </c>
      <c r="H8" s="152">
        <f t="shared" si="2"/>
        <v>20</v>
      </c>
      <c r="I8" s="86">
        <v>24</v>
      </c>
      <c r="J8" s="85">
        <v>27</v>
      </c>
      <c r="K8" s="85">
        <v>57</v>
      </c>
      <c r="L8" s="85">
        <v>53</v>
      </c>
      <c r="M8" s="126">
        <f t="shared" si="0"/>
        <v>7.4542897327707455E-2</v>
      </c>
      <c r="N8" s="152">
        <f t="shared" si="1"/>
        <v>-4</v>
      </c>
    </row>
    <row r="9" spans="1:15" s="68" customFormat="1" ht="12.75" customHeight="1">
      <c r="A9" s="87"/>
      <c r="B9" s="93"/>
      <c r="C9" s="94" t="s">
        <v>142</v>
      </c>
      <c r="D9" s="95"/>
      <c r="E9" s="85">
        <v>647</v>
      </c>
      <c r="F9" s="85">
        <f>F10+F11</f>
        <v>641</v>
      </c>
      <c r="G9" s="126">
        <f t="shared" si="3"/>
        <v>0.19272399278412508</v>
      </c>
      <c r="H9" s="152">
        <f t="shared" si="2"/>
        <v>-6</v>
      </c>
      <c r="I9" s="86">
        <v>15</v>
      </c>
      <c r="J9" s="85">
        <f>SUBTOTAL(9,J10:J11)</f>
        <v>15</v>
      </c>
      <c r="K9" s="85">
        <v>47</v>
      </c>
      <c r="L9" s="85">
        <f>L10+L11</f>
        <v>43</v>
      </c>
      <c r="M9" s="126">
        <f t="shared" si="0"/>
        <v>6.0478199718706049E-2</v>
      </c>
      <c r="N9" s="152">
        <f t="shared" si="1"/>
        <v>-4</v>
      </c>
    </row>
    <row r="10" spans="1:15" s="68" customFormat="1" ht="15" customHeight="1">
      <c r="A10" s="87"/>
      <c r="B10" s="93"/>
      <c r="C10" s="93"/>
      <c r="D10" s="96" t="s">
        <v>38</v>
      </c>
      <c r="E10" s="91">
        <v>274</v>
      </c>
      <c r="F10" s="91">
        <v>254</v>
      </c>
      <c r="G10" s="153">
        <f t="shared" si="3"/>
        <v>7.6368009621166563E-2</v>
      </c>
      <c r="H10" s="154">
        <f t="shared" si="2"/>
        <v>-20</v>
      </c>
      <c r="I10" s="92">
        <v>7</v>
      </c>
      <c r="J10" s="91">
        <v>7</v>
      </c>
      <c r="K10" s="91">
        <v>8</v>
      </c>
      <c r="L10" s="91">
        <v>11</v>
      </c>
      <c r="M10" s="153">
        <f t="shared" si="0"/>
        <v>1.5471167369901548E-2</v>
      </c>
      <c r="N10" s="154">
        <f t="shared" si="1"/>
        <v>3</v>
      </c>
    </row>
    <row r="11" spans="1:15" s="68" customFormat="1" ht="12.75" customHeight="1">
      <c r="A11" s="87"/>
      <c r="B11" s="97"/>
      <c r="C11" s="97"/>
      <c r="D11" s="98" t="s">
        <v>180</v>
      </c>
      <c r="E11" s="99">
        <v>373</v>
      </c>
      <c r="F11" s="99">
        <v>387</v>
      </c>
      <c r="G11" s="156">
        <f t="shared" si="3"/>
        <v>0.1163559831629585</v>
      </c>
      <c r="H11" s="157">
        <f t="shared" si="2"/>
        <v>14</v>
      </c>
      <c r="I11" s="100">
        <v>8</v>
      </c>
      <c r="J11" s="99">
        <v>8</v>
      </c>
      <c r="K11" s="99">
        <v>39</v>
      </c>
      <c r="L11" s="99">
        <v>32</v>
      </c>
      <c r="M11" s="156">
        <f t="shared" si="0"/>
        <v>4.5007032348804502E-2</v>
      </c>
      <c r="N11" s="157">
        <f t="shared" si="1"/>
        <v>-7</v>
      </c>
    </row>
    <row r="12" spans="1:15" s="68" customFormat="1" ht="18" customHeight="1">
      <c r="A12" s="87"/>
      <c r="B12" s="94" t="s">
        <v>39</v>
      </c>
      <c r="C12" s="101"/>
      <c r="D12" s="102"/>
      <c r="E12" s="85">
        <v>811</v>
      </c>
      <c r="F12" s="85">
        <f>F13+F14</f>
        <v>818</v>
      </c>
      <c r="G12" s="126">
        <f t="shared" si="3"/>
        <v>0.24594107035478052</v>
      </c>
      <c r="H12" s="152">
        <f t="shared" si="2"/>
        <v>7</v>
      </c>
      <c r="I12" s="86"/>
      <c r="J12" s="85"/>
      <c r="K12" s="85">
        <v>607</v>
      </c>
      <c r="L12" s="85">
        <f>L13+L14</f>
        <v>590</v>
      </c>
      <c r="M12" s="126">
        <f t="shared" si="0"/>
        <v>0.82981715893108299</v>
      </c>
      <c r="N12" s="152">
        <f t="shared" si="1"/>
        <v>-17</v>
      </c>
    </row>
    <row r="13" spans="1:15" s="68" customFormat="1" ht="15" customHeight="1">
      <c r="A13" s="87"/>
      <c r="B13" s="93"/>
      <c r="C13" s="88" t="s">
        <v>40</v>
      </c>
      <c r="D13" s="103"/>
      <c r="E13" s="91">
        <v>507</v>
      </c>
      <c r="F13" s="91">
        <v>491</v>
      </c>
      <c r="G13" s="153">
        <f t="shared" si="3"/>
        <v>0.1476247745039086</v>
      </c>
      <c r="H13" s="154">
        <f t="shared" si="2"/>
        <v>-16</v>
      </c>
      <c r="I13" s="92">
        <v>267</v>
      </c>
      <c r="J13" s="91">
        <v>285</v>
      </c>
      <c r="K13" s="91">
        <v>366</v>
      </c>
      <c r="L13" s="91">
        <v>355</v>
      </c>
      <c r="M13" s="153">
        <f t="shared" si="0"/>
        <v>0.49929676511954996</v>
      </c>
      <c r="N13" s="154">
        <f t="shared" si="1"/>
        <v>-11</v>
      </c>
    </row>
    <row r="14" spans="1:15" s="68" customFormat="1" ht="12.75" customHeight="1">
      <c r="A14" s="104"/>
      <c r="B14" s="105"/>
      <c r="C14" s="106" t="s">
        <v>143</v>
      </c>
      <c r="D14" s="107"/>
      <c r="E14" s="108">
        <v>304</v>
      </c>
      <c r="F14" s="108">
        <v>327</v>
      </c>
      <c r="G14" s="158">
        <f t="shared" si="3"/>
        <v>9.8316295850871913E-2</v>
      </c>
      <c r="H14" s="159">
        <f t="shared" si="2"/>
        <v>23</v>
      </c>
      <c r="I14" s="109">
        <v>111</v>
      </c>
      <c r="J14" s="108">
        <v>123</v>
      </c>
      <c r="K14" s="108">
        <v>241</v>
      </c>
      <c r="L14" s="108">
        <v>235</v>
      </c>
      <c r="M14" s="158">
        <f t="shared" si="0"/>
        <v>0.33052039381153303</v>
      </c>
      <c r="N14" s="159">
        <f t="shared" si="1"/>
        <v>-6</v>
      </c>
    </row>
    <row r="15" spans="1:15" s="68" customFormat="1" ht="18.75" customHeight="1">
      <c r="A15" s="110" t="s">
        <v>41</v>
      </c>
      <c r="B15" s="111"/>
      <c r="C15" s="111"/>
      <c r="D15" s="95"/>
      <c r="E15" s="85">
        <v>21</v>
      </c>
      <c r="F15" s="85">
        <v>19</v>
      </c>
      <c r="G15" s="126">
        <f t="shared" si="3"/>
        <v>5.7125676488274206E-3</v>
      </c>
      <c r="H15" s="152">
        <f t="shared" si="2"/>
        <v>-2</v>
      </c>
      <c r="I15" s="86">
        <v>0</v>
      </c>
      <c r="J15" s="85">
        <v>0</v>
      </c>
      <c r="K15" s="85">
        <v>1</v>
      </c>
      <c r="L15" s="85">
        <v>0</v>
      </c>
      <c r="M15" s="160">
        <f t="shared" si="0"/>
        <v>0</v>
      </c>
      <c r="N15" s="152">
        <f t="shared" si="1"/>
        <v>-1</v>
      </c>
    </row>
    <row r="16" spans="1:15" s="68" customFormat="1" ht="15" customHeight="1">
      <c r="A16" s="87"/>
      <c r="B16" s="88" t="s">
        <v>144</v>
      </c>
      <c r="C16" s="89"/>
      <c r="D16" s="90"/>
      <c r="E16" s="91">
        <v>0</v>
      </c>
      <c r="F16" s="91">
        <v>0</v>
      </c>
      <c r="G16" s="153">
        <f t="shared" si="3"/>
        <v>0</v>
      </c>
      <c r="H16" s="154">
        <f t="shared" si="2"/>
        <v>0</v>
      </c>
      <c r="I16" s="92" t="s">
        <v>23</v>
      </c>
      <c r="J16" s="91" t="s">
        <v>23</v>
      </c>
      <c r="K16" s="112" t="s">
        <v>210</v>
      </c>
      <c r="L16" s="112" t="s">
        <v>210</v>
      </c>
      <c r="M16" s="161" t="s">
        <v>145</v>
      </c>
      <c r="N16" s="162" t="s">
        <v>145</v>
      </c>
    </row>
    <row r="17" spans="1:14" s="68" customFormat="1" ht="12.75" customHeight="1">
      <c r="A17" s="104"/>
      <c r="B17" s="113" t="s">
        <v>143</v>
      </c>
      <c r="C17" s="114"/>
      <c r="D17" s="115"/>
      <c r="E17" s="108">
        <v>21</v>
      </c>
      <c r="F17" s="108">
        <v>19</v>
      </c>
      <c r="G17" s="158">
        <f t="shared" si="3"/>
        <v>5.7125676488274206E-3</v>
      </c>
      <c r="H17" s="159">
        <f t="shared" si="2"/>
        <v>-2</v>
      </c>
      <c r="I17" s="116" t="s">
        <v>23</v>
      </c>
      <c r="J17" s="108" t="s">
        <v>23</v>
      </c>
      <c r="K17" s="117" t="s">
        <v>210</v>
      </c>
      <c r="L17" s="117" t="s">
        <v>210</v>
      </c>
      <c r="M17" s="163" t="s">
        <v>145</v>
      </c>
      <c r="N17" s="164" t="s">
        <v>145</v>
      </c>
    </row>
    <row r="18" spans="1:14" s="68" customFormat="1" ht="18.75" customHeight="1">
      <c r="A18" s="110" t="s">
        <v>213</v>
      </c>
      <c r="B18" s="111"/>
      <c r="C18" s="111"/>
      <c r="D18" s="95"/>
      <c r="E18" s="85">
        <v>4</v>
      </c>
      <c r="F18" s="85">
        <v>3</v>
      </c>
      <c r="G18" s="126">
        <f>F18/F$4</f>
        <v>9.0198436560432957E-4</v>
      </c>
      <c r="H18" s="152">
        <f>F18-E18</f>
        <v>-1</v>
      </c>
      <c r="I18" s="86">
        <v>0</v>
      </c>
      <c r="J18" s="85">
        <v>0</v>
      </c>
      <c r="K18" s="85">
        <v>0</v>
      </c>
      <c r="L18" s="85">
        <v>0</v>
      </c>
      <c r="M18" s="160">
        <f>L18/L$4</f>
        <v>0</v>
      </c>
      <c r="N18" s="152">
        <f>L18-K18</f>
        <v>0</v>
      </c>
    </row>
    <row r="19" spans="1:14" s="68" customFormat="1" ht="15" customHeight="1">
      <c r="A19" s="87"/>
      <c r="B19" s="88" t="s">
        <v>144</v>
      </c>
      <c r="C19" s="89"/>
      <c r="D19" s="90"/>
      <c r="E19" s="91">
        <v>1</v>
      </c>
      <c r="F19" s="91">
        <v>1</v>
      </c>
      <c r="G19" s="153">
        <f>F19/F$4</f>
        <v>3.0066145520144319E-4</v>
      </c>
      <c r="H19" s="154">
        <f>F19-E19</f>
        <v>0</v>
      </c>
      <c r="I19" s="92" t="s">
        <v>23</v>
      </c>
      <c r="J19" s="91" t="s">
        <v>23</v>
      </c>
      <c r="K19" s="112" t="s">
        <v>210</v>
      </c>
      <c r="L19" s="112" t="s">
        <v>210</v>
      </c>
      <c r="M19" s="161" t="s">
        <v>145</v>
      </c>
      <c r="N19" s="162" t="s">
        <v>145</v>
      </c>
    </row>
    <row r="20" spans="1:14" s="68" customFormat="1" ht="12.75" customHeight="1">
      <c r="A20" s="104"/>
      <c r="B20" s="113" t="s">
        <v>143</v>
      </c>
      <c r="C20" s="114"/>
      <c r="D20" s="115"/>
      <c r="E20" s="108">
        <v>3</v>
      </c>
      <c r="F20" s="108">
        <v>2</v>
      </c>
      <c r="G20" s="158">
        <f>F20/F$4</f>
        <v>6.0132291040288638E-4</v>
      </c>
      <c r="H20" s="159">
        <f>F20-E20</f>
        <v>-1</v>
      </c>
      <c r="I20" s="116" t="s">
        <v>23</v>
      </c>
      <c r="J20" s="108" t="s">
        <v>23</v>
      </c>
      <c r="K20" s="117" t="s">
        <v>210</v>
      </c>
      <c r="L20" s="117" t="s">
        <v>210</v>
      </c>
      <c r="M20" s="163" t="s">
        <v>145</v>
      </c>
      <c r="N20" s="164" t="s">
        <v>145</v>
      </c>
    </row>
    <row r="21" spans="1:14" s="68" customFormat="1" ht="18" customHeight="1">
      <c r="A21" s="110" t="s">
        <v>42</v>
      </c>
      <c r="B21" s="111"/>
      <c r="C21" s="111"/>
      <c r="D21" s="95"/>
      <c r="E21" s="85">
        <v>102</v>
      </c>
      <c r="F21" s="85">
        <f>F22+F23+F24</f>
        <v>98</v>
      </c>
      <c r="G21" s="126">
        <f t="shared" si="3"/>
        <v>2.9464822609741433E-2</v>
      </c>
      <c r="H21" s="152">
        <f t="shared" si="2"/>
        <v>-4</v>
      </c>
      <c r="I21" s="86">
        <f>SUBTOTAL(9,I22:I27)</f>
        <v>38</v>
      </c>
      <c r="J21" s="85">
        <f>SUBTOTAL(9,J22:J27)</f>
        <v>34</v>
      </c>
      <c r="K21" s="85">
        <v>9</v>
      </c>
      <c r="L21" s="85">
        <f>L22+L23+L24</f>
        <v>9</v>
      </c>
      <c r="M21" s="126">
        <f t="shared" si="0"/>
        <v>1.2658227848101266E-2</v>
      </c>
      <c r="N21" s="152">
        <f t="shared" si="1"/>
        <v>0</v>
      </c>
    </row>
    <row r="22" spans="1:14" s="68" customFormat="1" ht="12.75" customHeight="1">
      <c r="A22" s="87"/>
      <c r="B22" s="118" t="s">
        <v>24</v>
      </c>
      <c r="C22" s="89"/>
      <c r="D22" s="90"/>
      <c r="E22" s="91">
        <v>59</v>
      </c>
      <c r="F22" s="91">
        <v>46</v>
      </c>
      <c r="G22" s="153">
        <f t="shared" si="3"/>
        <v>1.3830426939266387E-2</v>
      </c>
      <c r="H22" s="154">
        <f t="shared" si="2"/>
        <v>-13</v>
      </c>
      <c r="I22" s="92">
        <v>0</v>
      </c>
      <c r="J22" s="91">
        <v>1</v>
      </c>
      <c r="K22" s="91">
        <v>2</v>
      </c>
      <c r="L22" s="91">
        <v>3</v>
      </c>
      <c r="M22" s="153">
        <f t="shared" si="0"/>
        <v>4.2194092827004216E-3</v>
      </c>
      <c r="N22" s="154">
        <f t="shared" si="1"/>
        <v>1</v>
      </c>
    </row>
    <row r="23" spans="1:14" s="68" customFormat="1" ht="12.75" customHeight="1">
      <c r="A23" s="87"/>
      <c r="B23" s="119" t="s">
        <v>25</v>
      </c>
      <c r="C23" s="120"/>
      <c r="D23" s="95"/>
      <c r="E23" s="85">
        <v>8</v>
      </c>
      <c r="F23" s="85">
        <v>11</v>
      </c>
      <c r="G23" s="126">
        <f t="shared" si="3"/>
        <v>3.3072760072158751E-3</v>
      </c>
      <c r="H23" s="152">
        <f t="shared" si="2"/>
        <v>3</v>
      </c>
      <c r="I23" s="86"/>
      <c r="J23" s="85">
        <v>0</v>
      </c>
      <c r="K23" s="85">
        <v>1</v>
      </c>
      <c r="L23" s="85">
        <v>0</v>
      </c>
      <c r="M23" s="126">
        <f t="shared" si="0"/>
        <v>0</v>
      </c>
      <c r="N23" s="152">
        <f t="shared" si="1"/>
        <v>-1</v>
      </c>
    </row>
    <row r="24" spans="1:14" s="68" customFormat="1" ht="12.75" customHeight="1">
      <c r="A24" s="87"/>
      <c r="B24" s="94" t="s">
        <v>26</v>
      </c>
      <c r="C24" s="120"/>
      <c r="D24" s="95"/>
      <c r="E24" s="85">
        <v>35</v>
      </c>
      <c r="F24" s="85">
        <f>F25+F26+F27</f>
        <v>41</v>
      </c>
      <c r="G24" s="126">
        <f t="shared" si="3"/>
        <v>1.2327119663259171E-2</v>
      </c>
      <c r="H24" s="152">
        <f t="shared" si="2"/>
        <v>6</v>
      </c>
      <c r="I24" s="86">
        <v>7</v>
      </c>
      <c r="J24" s="85">
        <f>SUBTOTAL(9,J25:J27)</f>
        <v>33</v>
      </c>
      <c r="K24" s="85">
        <v>6</v>
      </c>
      <c r="L24" s="85">
        <f>L25+L26+L27</f>
        <v>6</v>
      </c>
      <c r="M24" s="126">
        <f t="shared" si="0"/>
        <v>8.4388185654008432E-3</v>
      </c>
      <c r="N24" s="152">
        <f t="shared" si="1"/>
        <v>0</v>
      </c>
    </row>
    <row r="25" spans="1:14" s="68" customFormat="1" ht="15" customHeight="1">
      <c r="A25" s="87"/>
      <c r="B25" s="93"/>
      <c r="C25" s="88" t="s">
        <v>27</v>
      </c>
      <c r="D25" s="90"/>
      <c r="E25" s="91">
        <v>19</v>
      </c>
      <c r="F25" s="91">
        <v>25</v>
      </c>
      <c r="G25" s="153">
        <f t="shared" si="3"/>
        <v>7.5165363800360797E-3</v>
      </c>
      <c r="H25" s="154">
        <f t="shared" si="2"/>
        <v>6</v>
      </c>
      <c r="I25" s="92">
        <v>3</v>
      </c>
      <c r="J25" s="91">
        <v>4</v>
      </c>
      <c r="K25" s="91">
        <v>6</v>
      </c>
      <c r="L25" s="91">
        <v>6</v>
      </c>
      <c r="M25" s="153">
        <f t="shared" si="0"/>
        <v>8.4388185654008432E-3</v>
      </c>
      <c r="N25" s="154">
        <f t="shared" si="1"/>
        <v>0</v>
      </c>
    </row>
    <row r="26" spans="1:14" s="68" customFormat="1" ht="12.75" customHeight="1">
      <c r="A26" s="87"/>
      <c r="B26" s="93"/>
      <c r="C26" s="121" t="s">
        <v>146</v>
      </c>
      <c r="D26" s="95"/>
      <c r="E26" s="85">
        <v>2</v>
      </c>
      <c r="F26" s="85">
        <v>5</v>
      </c>
      <c r="G26" s="126">
        <f t="shared" si="3"/>
        <v>1.5033072760072159E-3</v>
      </c>
      <c r="H26" s="152">
        <f t="shared" si="2"/>
        <v>3</v>
      </c>
      <c r="I26" s="86">
        <v>24</v>
      </c>
      <c r="J26" s="85">
        <v>27</v>
      </c>
      <c r="K26" s="122">
        <v>0</v>
      </c>
      <c r="L26" s="122">
        <v>0</v>
      </c>
      <c r="M26" s="165" t="s">
        <v>145</v>
      </c>
      <c r="N26" s="166" t="s">
        <v>145</v>
      </c>
    </row>
    <row r="27" spans="1:14" s="68" customFormat="1" ht="12.75" customHeight="1">
      <c r="A27" s="104"/>
      <c r="B27" s="105"/>
      <c r="C27" s="106" t="s">
        <v>28</v>
      </c>
      <c r="D27" s="115"/>
      <c r="E27" s="108">
        <v>14</v>
      </c>
      <c r="F27" s="108">
        <v>11</v>
      </c>
      <c r="G27" s="158">
        <f t="shared" si="3"/>
        <v>3.3072760072158751E-3</v>
      </c>
      <c r="H27" s="159">
        <f>F27-E27</f>
        <v>-3</v>
      </c>
      <c r="I27" s="116">
        <v>4</v>
      </c>
      <c r="J27" s="108">
        <v>2</v>
      </c>
      <c r="K27" s="108">
        <v>0</v>
      </c>
      <c r="L27" s="108">
        <v>0</v>
      </c>
      <c r="M27" s="167">
        <f>L27/L$4</f>
        <v>0</v>
      </c>
      <c r="N27" s="159">
        <f>L27-K27</f>
        <v>0</v>
      </c>
    </row>
    <row r="28" spans="1:14" s="68" customFormat="1" ht="15" customHeight="1">
      <c r="A28" s="87" t="s">
        <v>147</v>
      </c>
      <c r="B28" s="111"/>
      <c r="C28" s="111"/>
      <c r="D28" s="95"/>
      <c r="E28" s="85">
        <v>7</v>
      </c>
      <c r="F28" s="85">
        <v>3</v>
      </c>
      <c r="G28" s="126">
        <f t="shared" si="3"/>
        <v>9.0198436560432957E-4</v>
      </c>
      <c r="H28" s="152">
        <f>F28-E28</f>
        <v>-4</v>
      </c>
      <c r="K28" s="85">
        <v>3</v>
      </c>
      <c r="L28" s="85">
        <v>3</v>
      </c>
      <c r="M28" s="160">
        <f>L28/L$4</f>
        <v>4.2194092827004216E-3</v>
      </c>
      <c r="N28" s="152">
        <f>L28-K28</f>
        <v>0</v>
      </c>
    </row>
    <row r="29" spans="1:14" s="68" customFormat="1" ht="15" customHeight="1">
      <c r="A29" s="87" t="s">
        <v>29</v>
      </c>
      <c r="B29" s="111"/>
      <c r="C29" s="111"/>
      <c r="D29" s="95"/>
      <c r="E29" s="85">
        <v>15</v>
      </c>
      <c r="F29" s="85">
        <v>15</v>
      </c>
      <c r="G29" s="126">
        <f t="shared" si="3"/>
        <v>4.5099218280216478E-3</v>
      </c>
      <c r="H29" s="152">
        <f>F29-E29</f>
        <v>0</v>
      </c>
      <c r="K29" s="85">
        <v>14</v>
      </c>
      <c r="L29" s="85">
        <v>12</v>
      </c>
      <c r="M29" s="168">
        <f>L29/L$4</f>
        <v>1.6877637130801686E-2</v>
      </c>
      <c r="N29" s="152">
        <f>L29-K29</f>
        <v>-2</v>
      </c>
    </row>
    <row r="30" spans="1:14" s="68" customFormat="1" ht="15" customHeight="1">
      <c r="A30" s="104" t="s">
        <v>214</v>
      </c>
      <c r="B30" s="123"/>
      <c r="C30" s="123"/>
      <c r="D30" s="115"/>
      <c r="E30" s="108">
        <v>0</v>
      </c>
      <c r="F30" s="108">
        <v>0</v>
      </c>
      <c r="G30" s="158">
        <f>F30/F$4</f>
        <v>0</v>
      </c>
      <c r="H30" s="159">
        <f>F30-E30</f>
        <v>0</v>
      </c>
      <c r="I30" s="124"/>
      <c r="J30" s="124"/>
      <c r="K30" s="108">
        <v>1</v>
      </c>
      <c r="L30" s="108">
        <v>0</v>
      </c>
      <c r="M30" s="169">
        <f>L30/L$4</f>
        <v>0</v>
      </c>
      <c r="N30" s="159">
        <f>L30-K30</f>
        <v>-1</v>
      </c>
    </row>
    <row r="31" spans="1:14" s="128" customFormat="1" ht="12.75" customHeight="1">
      <c r="A31" s="111"/>
      <c r="B31" s="101" t="s">
        <v>43</v>
      </c>
      <c r="C31" s="120"/>
      <c r="D31" s="111" t="s">
        <v>44</v>
      </c>
      <c r="E31" s="125"/>
      <c r="F31" s="125"/>
      <c r="G31" s="126"/>
      <c r="H31" s="127"/>
      <c r="I31" s="68"/>
      <c r="J31" s="68"/>
      <c r="K31" s="125"/>
      <c r="L31" s="125"/>
      <c r="M31" s="126"/>
      <c r="N31" s="127"/>
    </row>
    <row r="32" spans="1:14" s="68" customFormat="1" ht="12.75" customHeight="1">
      <c r="A32" s="111"/>
      <c r="B32" s="120"/>
      <c r="C32" s="120"/>
      <c r="D32" s="111" t="s">
        <v>45</v>
      </c>
      <c r="E32" s="125"/>
      <c r="F32" s="125"/>
      <c r="G32" s="126"/>
      <c r="H32" s="127"/>
      <c r="K32" s="125"/>
      <c r="L32" s="125"/>
      <c r="M32" s="126"/>
      <c r="N32" s="127"/>
    </row>
    <row r="33" spans="1:15" s="68" customFormat="1" ht="12.75" customHeight="1">
      <c r="A33" s="111"/>
      <c r="B33" s="111"/>
      <c r="C33" s="120"/>
      <c r="D33" s="111"/>
      <c r="E33" s="129"/>
      <c r="F33" s="129"/>
      <c r="G33" s="126"/>
      <c r="H33" s="127"/>
      <c r="I33" s="129"/>
      <c r="J33" s="129"/>
      <c r="K33" s="129"/>
      <c r="L33" s="129"/>
      <c r="M33" s="126"/>
      <c r="N33" s="127"/>
    </row>
    <row r="34" spans="1:15" s="68" customFormat="1" ht="13.5" customHeight="1">
      <c r="A34" s="58" t="s">
        <v>226</v>
      </c>
      <c r="B34" s="111"/>
      <c r="C34" s="120"/>
      <c r="D34" s="95"/>
      <c r="E34" s="85"/>
      <c r="F34" s="130"/>
      <c r="G34" s="126"/>
      <c r="H34" s="63" t="s">
        <v>19</v>
      </c>
      <c r="I34" s="129"/>
      <c r="J34" s="129"/>
    </row>
    <row r="35" spans="1:15" s="75" customFormat="1" ht="13.5" customHeight="1">
      <c r="A35" s="64"/>
      <c r="B35" s="65"/>
      <c r="C35" s="65"/>
      <c r="D35" s="66"/>
      <c r="E35" s="433" t="s">
        <v>46</v>
      </c>
      <c r="F35" s="434"/>
      <c r="G35" s="434"/>
      <c r="H35" s="149" t="s">
        <v>244</v>
      </c>
      <c r="I35" s="67" t="s">
        <v>33</v>
      </c>
      <c r="J35" s="67"/>
      <c r="K35" s="68"/>
      <c r="L35" s="68"/>
      <c r="M35" s="68"/>
      <c r="N35" s="68"/>
      <c r="O35" s="430"/>
    </row>
    <row r="36" spans="1:15" s="68" customFormat="1" ht="13.5" customHeight="1" thickBot="1">
      <c r="A36" s="69"/>
      <c r="B36" s="70"/>
      <c r="C36" s="70"/>
      <c r="D36" s="71"/>
      <c r="E36" s="72" t="s">
        <v>209</v>
      </c>
      <c r="F36" s="431" t="s">
        <v>235</v>
      </c>
      <c r="G36" s="432"/>
      <c r="H36" s="73" t="s">
        <v>34</v>
      </c>
      <c r="I36" s="74" t="s">
        <v>20</v>
      </c>
      <c r="J36" s="72" t="s">
        <v>21</v>
      </c>
      <c r="K36" s="75"/>
      <c r="L36" s="75"/>
      <c r="M36" s="75"/>
      <c r="N36" s="75"/>
      <c r="O36" s="430"/>
    </row>
    <row r="37" spans="1:15" s="68" customFormat="1" ht="18" customHeight="1" thickTop="1">
      <c r="A37" s="76" t="s">
        <v>141</v>
      </c>
      <c r="B37" s="77"/>
      <c r="C37" s="77"/>
      <c r="D37" s="78"/>
      <c r="E37" s="131">
        <v>2274</v>
      </c>
      <c r="F37" s="131">
        <v>2210</v>
      </c>
      <c r="G37" s="150">
        <f t="shared" ref="G37:G55" si="4">F37/F$37</f>
        <v>1</v>
      </c>
      <c r="H37" s="151">
        <f t="shared" ref="H37:H55" si="5">F37-E37</f>
        <v>-64</v>
      </c>
      <c r="I37" s="80">
        <v>429</v>
      </c>
      <c r="J37" s="79">
        <v>463</v>
      </c>
    </row>
    <row r="38" spans="1:15" s="68" customFormat="1" ht="15" customHeight="1">
      <c r="A38" s="87" t="s">
        <v>47</v>
      </c>
      <c r="B38" s="111"/>
      <c r="C38" s="120"/>
      <c r="D38" s="95"/>
      <c r="E38" s="132">
        <v>1132</v>
      </c>
      <c r="F38" s="132">
        <v>1119</v>
      </c>
      <c r="G38" s="126">
        <f t="shared" si="4"/>
        <v>0.50633484162895925</v>
      </c>
      <c r="H38" s="152">
        <f t="shared" si="5"/>
        <v>-13</v>
      </c>
      <c r="I38" s="129"/>
      <c r="J38" s="129"/>
    </row>
    <row r="39" spans="1:15" s="68" customFormat="1" ht="15" customHeight="1">
      <c r="A39" s="87"/>
      <c r="B39" s="88" t="s">
        <v>144</v>
      </c>
      <c r="C39" s="89"/>
      <c r="D39" s="90"/>
      <c r="E39" s="133">
        <v>99</v>
      </c>
      <c r="F39" s="133">
        <v>97</v>
      </c>
      <c r="G39" s="153">
        <f t="shared" si="4"/>
        <v>4.3891402714932123E-2</v>
      </c>
      <c r="H39" s="154">
        <f t="shared" si="5"/>
        <v>-2</v>
      </c>
    </row>
    <row r="40" spans="1:15" s="75" customFormat="1" ht="12.75" customHeight="1">
      <c r="A40" s="104"/>
      <c r="B40" s="106" t="s">
        <v>143</v>
      </c>
      <c r="C40" s="134"/>
      <c r="D40" s="115"/>
      <c r="E40" s="135">
        <v>1033</v>
      </c>
      <c r="F40" s="135">
        <v>1022</v>
      </c>
      <c r="G40" s="158">
        <f t="shared" si="4"/>
        <v>0.46244343891402717</v>
      </c>
      <c r="H40" s="159">
        <f t="shared" si="5"/>
        <v>-11</v>
      </c>
      <c r="I40" s="68"/>
      <c r="J40" s="68"/>
      <c r="K40" s="68"/>
      <c r="L40" s="68"/>
      <c r="M40" s="68"/>
      <c r="N40" s="68"/>
    </row>
    <row r="41" spans="1:15" s="68" customFormat="1" ht="15" customHeight="1">
      <c r="A41" s="110" t="s">
        <v>148</v>
      </c>
      <c r="B41" s="120"/>
      <c r="C41" s="120"/>
      <c r="D41" s="95"/>
      <c r="E41" s="132">
        <v>664</v>
      </c>
      <c r="F41" s="132">
        <v>662</v>
      </c>
      <c r="G41" s="126">
        <f t="shared" si="4"/>
        <v>0.29954751131221719</v>
      </c>
      <c r="H41" s="152">
        <f t="shared" si="5"/>
        <v>-2</v>
      </c>
      <c r="L41" s="75"/>
      <c r="M41" s="75"/>
      <c r="N41" s="75"/>
    </row>
    <row r="42" spans="1:15" s="68" customFormat="1" ht="15" customHeight="1">
      <c r="A42" s="87"/>
      <c r="B42" s="88" t="s">
        <v>181</v>
      </c>
      <c r="C42" s="89"/>
      <c r="D42" s="90"/>
      <c r="E42" s="133">
        <v>634</v>
      </c>
      <c r="F42" s="133">
        <v>632</v>
      </c>
      <c r="G42" s="153">
        <f t="shared" si="4"/>
        <v>0.28597285067873301</v>
      </c>
      <c r="H42" s="154">
        <f t="shared" si="5"/>
        <v>-2</v>
      </c>
    </row>
    <row r="43" spans="1:15" s="68" customFormat="1" ht="12" customHeight="1">
      <c r="A43" s="104"/>
      <c r="B43" s="106" t="s">
        <v>183</v>
      </c>
      <c r="C43" s="134"/>
      <c r="D43" s="115"/>
      <c r="E43" s="136">
        <v>30</v>
      </c>
      <c r="F43" s="136">
        <v>30</v>
      </c>
      <c r="G43" s="158">
        <f t="shared" si="4"/>
        <v>1.3574660633484163E-2</v>
      </c>
      <c r="H43" s="159">
        <f t="shared" si="5"/>
        <v>0</v>
      </c>
      <c r="I43" s="75"/>
      <c r="J43" s="75"/>
      <c r="K43" s="75"/>
    </row>
    <row r="44" spans="1:15" s="68" customFormat="1" ht="16.5" customHeight="1">
      <c r="A44" s="110" t="s">
        <v>202</v>
      </c>
      <c r="B44" s="111"/>
      <c r="C44" s="111"/>
      <c r="D44" s="95"/>
      <c r="E44" s="132">
        <v>10</v>
      </c>
      <c r="F44" s="132">
        <v>5</v>
      </c>
      <c r="G44" s="126">
        <f>F44/F$37</f>
        <v>2.2624434389140274E-3</v>
      </c>
      <c r="H44" s="152">
        <f>F44-E44</f>
        <v>-5</v>
      </c>
      <c r="I44" s="137"/>
    </row>
    <row r="45" spans="1:15" s="68" customFormat="1" ht="15" customHeight="1">
      <c r="A45" s="87"/>
      <c r="B45" s="88" t="s">
        <v>203</v>
      </c>
      <c r="C45" s="89"/>
      <c r="D45" s="90"/>
      <c r="E45" s="138">
        <v>9</v>
      </c>
      <c r="F45" s="138">
        <v>5</v>
      </c>
      <c r="G45" s="153">
        <f>F45/F$37</f>
        <v>2.2624434389140274E-3</v>
      </c>
      <c r="H45" s="154">
        <f>F45-E45</f>
        <v>-4</v>
      </c>
    </row>
    <row r="46" spans="1:15" s="68" customFormat="1" ht="12.75" customHeight="1">
      <c r="A46" s="104"/>
      <c r="B46" s="106" t="s">
        <v>204</v>
      </c>
      <c r="C46" s="134"/>
      <c r="D46" s="115"/>
      <c r="E46" s="139">
        <v>1</v>
      </c>
      <c r="F46" s="139">
        <v>0</v>
      </c>
      <c r="G46" s="158">
        <f>F46/F$37</f>
        <v>0</v>
      </c>
      <c r="H46" s="159">
        <f>F46-E46</f>
        <v>-1</v>
      </c>
    </row>
    <row r="47" spans="1:15" s="68" customFormat="1" ht="16.5" customHeight="1">
      <c r="A47" s="110" t="s">
        <v>48</v>
      </c>
      <c r="B47" s="111"/>
      <c r="C47" s="111"/>
      <c r="D47" s="95"/>
      <c r="E47" s="132">
        <v>121</v>
      </c>
      <c r="F47" s="132">
        <v>122</v>
      </c>
      <c r="G47" s="126">
        <f t="shared" si="4"/>
        <v>5.5203619909502261E-2</v>
      </c>
      <c r="H47" s="152">
        <f t="shared" si="5"/>
        <v>1</v>
      </c>
      <c r="I47" s="137"/>
    </row>
    <row r="48" spans="1:15" s="68" customFormat="1" ht="15" customHeight="1">
      <c r="A48" s="87"/>
      <c r="B48" s="88" t="s">
        <v>149</v>
      </c>
      <c r="C48" s="89"/>
      <c r="D48" s="90"/>
      <c r="E48" s="133">
        <v>103</v>
      </c>
      <c r="F48" s="133">
        <v>100</v>
      </c>
      <c r="G48" s="153">
        <f t="shared" si="4"/>
        <v>4.5248868778280542E-2</v>
      </c>
      <c r="H48" s="154">
        <f t="shared" si="5"/>
        <v>-3</v>
      </c>
    </row>
    <row r="49" spans="1:14" s="68" customFormat="1" ht="12.75" customHeight="1">
      <c r="A49" s="104"/>
      <c r="B49" s="106" t="s">
        <v>30</v>
      </c>
      <c r="C49" s="134"/>
      <c r="D49" s="115"/>
      <c r="E49" s="135">
        <v>18</v>
      </c>
      <c r="F49" s="135">
        <v>22</v>
      </c>
      <c r="G49" s="158">
        <f t="shared" si="4"/>
        <v>9.9547511312217188E-3</v>
      </c>
      <c r="H49" s="159">
        <f t="shared" si="5"/>
        <v>4</v>
      </c>
    </row>
    <row r="50" spans="1:14" s="68" customFormat="1" ht="16.5" customHeight="1">
      <c r="A50" s="110" t="s">
        <v>49</v>
      </c>
      <c r="B50" s="111"/>
      <c r="C50" s="111"/>
      <c r="D50" s="95"/>
      <c r="E50" s="132">
        <v>183</v>
      </c>
      <c r="F50" s="132">
        <v>138</v>
      </c>
      <c r="G50" s="126">
        <f t="shared" si="4"/>
        <v>6.244343891402715E-2</v>
      </c>
      <c r="H50" s="152">
        <f t="shared" si="5"/>
        <v>-45</v>
      </c>
    </row>
    <row r="51" spans="1:14" s="68" customFormat="1" ht="15" customHeight="1">
      <c r="A51" s="87"/>
      <c r="B51" s="88" t="s">
        <v>198</v>
      </c>
      <c r="C51" s="89"/>
      <c r="D51" s="140"/>
      <c r="E51" s="133">
        <v>122</v>
      </c>
      <c r="F51" s="133">
        <v>92</v>
      </c>
      <c r="G51" s="153">
        <f t="shared" si="4"/>
        <v>4.1628959276018097E-2</v>
      </c>
      <c r="H51" s="154">
        <f t="shared" si="5"/>
        <v>-30</v>
      </c>
    </row>
    <row r="52" spans="1:14" s="68" customFormat="1" ht="12.75" customHeight="1">
      <c r="A52" s="104"/>
      <c r="B52" s="106" t="s">
        <v>199</v>
      </c>
      <c r="C52" s="134"/>
      <c r="D52" s="141"/>
      <c r="E52" s="135">
        <v>61</v>
      </c>
      <c r="F52" s="135">
        <v>46</v>
      </c>
      <c r="G52" s="158">
        <f>F52/F$37</f>
        <v>2.0814479638009049E-2</v>
      </c>
      <c r="H52" s="159">
        <f t="shared" si="5"/>
        <v>-15</v>
      </c>
    </row>
    <row r="53" spans="1:14" s="68" customFormat="1" ht="18" customHeight="1">
      <c r="A53" s="142" t="s">
        <v>31</v>
      </c>
      <c r="B53" s="143"/>
      <c r="C53" s="143"/>
      <c r="D53" s="144"/>
      <c r="E53" s="145">
        <v>33</v>
      </c>
      <c r="F53" s="145">
        <v>46</v>
      </c>
      <c r="G53" s="170">
        <f t="shared" si="4"/>
        <v>2.0814479638009049E-2</v>
      </c>
      <c r="H53" s="171">
        <f t="shared" si="5"/>
        <v>13</v>
      </c>
    </row>
    <row r="54" spans="1:14" s="68" customFormat="1" ht="15" customHeight="1">
      <c r="A54" s="82" t="s">
        <v>147</v>
      </c>
      <c r="B54" s="83"/>
      <c r="C54" s="111"/>
      <c r="D54" s="95"/>
      <c r="E54" s="132">
        <v>22</v>
      </c>
      <c r="F54" s="132">
        <v>31</v>
      </c>
      <c r="G54" s="126">
        <f t="shared" si="4"/>
        <v>1.4027149321266969E-2</v>
      </c>
      <c r="H54" s="152">
        <f t="shared" si="5"/>
        <v>9</v>
      </c>
    </row>
    <row r="55" spans="1:14" s="68" customFormat="1" ht="15" customHeight="1">
      <c r="A55" s="104" t="s">
        <v>29</v>
      </c>
      <c r="B55" s="123"/>
      <c r="C55" s="123"/>
      <c r="D55" s="115"/>
      <c r="E55" s="135">
        <v>109</v>
      </c>
      <c r="F55" s="135">
        <v>87</v>
      </c>
      <c r="G55" s="158">
        <f t="shared" si="4"/>
        <v>3.9366515837104071E-2</v>
      </c>
      <c r="H55" s="159">
        <f t="shared" si="5"/>
        <v>-22</v>
      </c>
    </row>
    <row r="56" spans="1:14" s="128" customFormat="1" ht="12" customHeight="1">
      <c r="B56" s="137" t="s">
        <v>150</v>
      </c>
      <c r="C56" s="137"/>
      <c r="D56" s="137" t="s">
        <v>151</v>
      </c>
      <c r="E56" s="146"/>
      <c r="F56" s="146"/>
      <c r="G56" s="147"/>
      <c r="H56" s="147"/>
    </row>
    <row r="57" spans="1:14" s="128" customFormat="1" ht="12" customHeight="1">
      <c r="B57" s="68"/>
      <c r="C57" s="68"/>
      <c r="D57" s="137" t="s">
        <v>152</v>
      </c>
      <c r="E57" s="146"/>
      <c r="F57" s="146"/>
      <c r="G57" s="147"/>
      <c r="H57" s="147"/>
    </row>
    <row r="58" spans="1:14" s="148" customFormat="1" ht="11.25" customHeight="1">
      <c r="A58" s="59"/>
      <c r="B58" s="59"/>
      <c r="C58" s="59"/>
      <c r="D58" s="68" t="s">
        <v>153</v>
      </c>
      <c r="E58" s="60"/>
      <c r="F58" s="60"/>
      <c r="G58" s="61"/>
      <c r="H58" s="61"/>
      <c r="I58" s="128"/>
      <c r="J58" s="128"/>
      <c r="K58" s="128"/>
      <c r="L58" s="128"/>
      <c r="M58" s="128"/>
      <c r="N58" s="128"/>
    </row>
    <row r="59" spans="1:14">
      <c r="D59" s="68" t="s">
        <v>45</v>
      </c>
      <c r="I59" s="128"/>
      <c r="J59" s="128"/>
      <c r="K59" s="128"/>
      <c r="L59" s="148"/>
      <c r="M59" s="148"/>
      <c r="N59" s="148"/>
    </row>
  </sheetData>
  <mergeCells count="9">
    <mergeCell ref="O35:O36"/>
    <mergeCell ref="F36:G36"/>
    <mergeCell ref="K2:M2"/>
    <mergeCell ref="L3:M3"/>
    <mergeCell ref="F3:G3"/>
    <mergeCell ref="E2:G2"/>
    <mergeCell ref="E35:G35"/>
    <mergeCell ref="O2:O3"/>
    <mergeCell ref="O5:O6"/>
  </mergeCells>
  <phoneticPr fontId="13"/>
  <printOptions horizontalCentered="1" gridLinesSet="0"/>
  <pageMargins left="0.59055118110236227" right="0.59055118110236227" top="0.78740157480314965" bottom="0.39370078740157483" header="0.51181102362204722" footer="0.51181102362204722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6"/>
  <sheetViews>
    <sheetView zoomScaleNormal="100" zoomScaleSheetLayoutView="100" workbookViewId="0">
      <selection activeCell="A4" sqref="A4:B4"/>
    </sheetView>
  </sheetViews>
  <sheetFormatPr defaultColWidth="9" defaultRowHeight="12"/>
  <cols>
    <col min="1" max="1" width="2.88671875" style="172" customWidth="1"/>
    <col min="2" max="2" width="8" style="172" customWidth="1"/>
    <col min="3" max="3" width="5" style="173" customWidth="1"/>
    <col min="4" max="4" width="5.44140625" style="172" customWidth="1"/>
    <col min="5" max="17" width="5.21875" style="172" customWidth="1"/>
    <col min="18" max="18" width="6.77734375" style="209" customWidth="1"/>
    <col min="19" max="19" width="12.109375" style="175" bestFit="1" customWidth="1"/>
    <col min="20" max="16384" width="9" style="172"/>
  </cols>
  <sheetData>
    <row r="1" spans="1:19" ht="11.4" customHeight="1">
      <c r="R1" s="174" t="s">
        <v>212</v>
      </c>
    </row>
    <row r="2" spans="1:19" ht="11.4" customHeight="1">
      <c r="R2" s="174"/>
    </row>
    <row r="3" spans="1:19" ht="11.4" customHeight="1">
      <c r="A3" s="176" t="s">
        <v>227</v>
      </c>
      <c r="R3" s="429" t="s">
        <v>246</v>
      </c>
      <c r="S3" s="428"/>
    </row>
    <row r="4" spans="1:19" s="185" customFormat="1" ht="11.4" customHeight="1" thickBot="1">
      <c r="A4" s="437" t="s">
        <v>93</v>
      </c>
      <c r="B4" s="438"/>
      <c r="C4" s="178" t="s">
        <v>94</v>
      </c>
      <c r="D4" s="179" t="s">
        <v>77</v>
      </c>
      <c r="E4" s="180" t="s">
        <v>95</v>
      </c>
      <c r="F4" s="181" t="s">
        <v>78</v>
      </c>
      <c r="G4" s="181" t="s">
        <v>79</v>
      </c>
      <c r="H4" s="181" t="s">
        <v>80</v>
      </c>
      <c r="I4" s="181" t="s">
        <v>81</v>
      </c>
      <c r="J4" s="181" t="s">
        <v>82</v>
      </c>
      <c r="K4" s="181" t="s">
        <v>83</v>
      </c>
      <c r="L4" s="181" t="s">
        <v>84</v>
      </c>
      <c r="M4" s="181" t="s">
        <v>85</v>
      </c>
      <c r="N4" s="181" t="s">
        <v>86</v>
      </c>
      <c r="O4" s="181" t="s">
        <v>87</v>
      </c>
      <c r="P4" s="181" t="s">
        <v>88</v>
      </c>
      <c r="Q4" s="182" t="s">
        <v>96</v>
      </c>
      <c r="R4" s="183" t="s">
        <v>176</v>
      </c>
      <c r="S4" s="184"/>
    </row>
    <row r="5" spans="1:19" s="185" customFormat="1" ht="11.4" customHeight="1" thickTop="1">
      <c r="A5" s="186"/>
      <c r="B5" s="187"/>
      <c r="C5" s="188" t="s">
        <v>177</v>
      </c>
      <c r="D5" s="210">
        <f>D6+D7</f>
        <v>3326</v>
      </c>
      <c r="E5" s="211">
        <f>E6+E7</f>
        <v>6</v>
      </c>
      <c r="F5" s="212">
        <f>F6+F7</f>
        <v>226</v>
      </c>
      <c r="G5" s="212">
        <f t="shared" ref="G5:Q5" si="0">G6+G7</f>
        <v>332</v>
      </c>
      <c r="H5" s="212">
        <f t="shared" si="0"/>
        <v>352</v>
      </c>
      <c r="I5" s="212">
        <f t="shared" si="0"/>
        <v>346</v>
      </c>
      <c r="J5" s="212">
        <f t="shared" si="0"/>
        <v>369</v>
      </c>
      <c r="K5" s="212">
        <f t="shared" si="0"/>
        <v>366</v>
      </c>
      <c r="L5" s="212">
        <f t="shared" si="0"/>
        <v>339</v>
      </c>
      <c r="M5" s="212">
        <f t="shared" si="0"/>
        <v>294</v>
      </c>
      <c r="N5" s="212">
        <f t="shared" si="0"/>
        <v>260</v>
      </c>
      <c r="O5" s="212">
        <f t="shared" si="0"/>
        <v>208</v>
      </c>
      <c r="P5" s="212">
        <f t="shared" si="0"/>
        <v>115</v>
      </c>
      <c r="Q5" s="213">
        <f t="shared" si="0"/>
        <v>113</v>
      </c>
      <c r="R5" s="214">
        <v>51.3</v>
      </c>
      <c r="S5" s="177"/>
    </row>
    <row r="6" spans="1:19" s="185" customFormat="1" ht="11.4" customHeight="1">
      <c r="A6" s="189" t="s">
        <v>90</v>
      </c>
      <c r="B6" s="187"/>
      <c r="C6" s="190" t="s">
        <v>178</v>
      </c>
      <c r="D6" s="210">
        <f>SUM(E6:Q6)</f>
        <v>2575</v>
      </c>
      <c r="E6" s="211">
        <v>4</v>
      </c>
      <c r="F6" s="212">
        <v>161</v>
      </c>
      <c r="G6" s="212">
        <v>224</v>
      </c>
      <c r="H6" s="212">
        <v>226</v>
      </c>
      <c r="I6" s="212">
        <v>239</v>
      </c>
      <c r="J6" s="212">
        <v>252</v>
      </c>
      <c r="K6" s="212">
        <v>283</v>
      </c>
      <c r="L6" s="212">
        <v>285</v>
      </c>
      <c r="M6" s="212">
        <v>259</v>
      </c>
      <c r="N6" s="212">
        <v>243</v>
      </c>
      <c r="O6" s="212">
        <v>185</v>
      </c>
      <c r="P6" s="212">
        <v>106</v>
      </c>
      <c r="Q6" s="213">
        <v>108</v>
      </c>
      <c r="R6" s="214">
        <v>53.2</v>
      </c>
      <c r="S6" s="177"/>
    </row>
    <row r="7" spans="1:19" s="185" customFormat="1" ht="11.4" customHeight="1">
      <c r="A7" s="191"/>
      <c r="B7" s="192"/>
      <c r="C7" s="193" t="s">
        <v>179</v>
      </c>
      <c r="D7" s="215">
        <f>SUM(E7:Q7)</f>
        <v>751</v>
      </c>
      <c r="E7" s="216">
        <v>2</v>
      </c>
      <c r="F7" s="217">
        <v>65</v>
      </c>
      <c r="G7" s="217">
        <v>108</v>
      </c>
      <c r="H7" s="217">
        <v>126</v>
      </c>
      <c r="I7" s="217">
        <v>107</v>
      </c>
      <c r="J7" s="217">
        <v>117</v>
      </c>
      <c r="K7" s="217">
        <v>83</v>
      </c>
      <c r="L7" s="217">
        <v>54</v>
      </c>
      <c r="M7" s="217">
        <v>35</v>
      </c>
      <c r="N7" s="217">
        <v>17</v>
      </c>
      <c r="O7" s="217">
        <v>23</v>
      </c>
      <c r="P7" s="217">
        <v>9</v>
      </c>
      <c r="Q7" s="217">
        <v>5</v>
      </c>
      <c r="R7" s="218">
        <v>44.9</v>
      </c>
      <c r="S7" s="177"/>
    </row>
    <row r="8" spans="1:19" s="185" customFormat="1" ht="11.4" customHeight="1">
      <c r="A8" s="189"/>
      <c r="B8" s="187"/>
      <c r="C8" s="194" t="s">
        <v>177</v>
      </c>
      <c r="D8" s="210">
        <f>D9+D10</f>
        <v>3188</v>
      </c>
      <c r="E8" s="211">
        <f>E9+E10</f>
        <v>6</v>
      </c>
      <c r="F8" s="212">
        <f>F9+F10</f>
        <v>219</v>
      </c>
      <c r="G8" s="212">
        <f t="shared" ref="G8:Q8" si="1">G9+G10</f>
        <v>315</v>
      </c>
      <c r="H8" s="212">
        <f t="shared" si="1"/>
        <v>342</v>
      </c>
      <c r="I8" s="212">
        <f t="shared" si="1"/>
        <v>340</v>
      </c>
      <c r="J8" s="212">
        <f t="shared" si="1"/>
        <v>357</v>
      </c>
      <c r="K8" s="212">
        <f t="shared" si="1"/>
        <v>357</v>
      </c>
      <c r="L8" s="212">
        <f t="shared" si="1"/>
        <v>322</v>
      </c>
      <c r="M8" s="212">
        <f t="shared" si="1"/>
        <v>271</v>
      </c>
      <c r="N8" s="212">
        <f t="shared" si="1"/>
        <v>248</v>
      </c>
      <c r="O8" s="212">
        <f t="shared" si="1"/>
        <v>201</v>
      </c>
      <c r="P8" s="212">
        <f t="shared" si="1"/>
        <v>109</v>
      </c>
      <c r="Q8" s="212">
        <f t="shared" si="1"/>
        <v>101</v>
      </c>
      <c r="R8" s="214">
        <v>51.1</v>
      </c>
      <c r="S8" s="177"/>
    </row>
    <row r="9" spans="1:19" s="185" customFormat="1" ht="11.4" customHeight="1">
      <c r="A9" s="189" t="s">
        <v>97</v>
      </c>
      <c r="B9" s="187"/>
      <c r="C9" s="190" t="s">
        <v>178</v>
      </c>
      <c r="D9" s="210">
        <f>SUM(E9:Q9)</f>
        <v>2458</v>
      </c>
      <c r="E9" s="211">
        <v>4</v>
      </c>
      <c r="F9" s="212">
        <v>156</v>
      </c>
      <c r="G9" s="212">
        <v>212</v>
      </c>
      <c r="H9" s="212">
        <v>217</v>
      </c>
      <c r="I9" s="212">
        <v>236</v>
      </c>
      <c r="J9" s="212">
        <v>245</v>
      </c>
      <c r="K9" s="212">
        <v>276</v>
      </c>
      <c r="L9" s="212">
        <v>269</v>
      </c>
      <c r="M9" s="212">
        <v>236</v>
      </c>
      <c r="N9" s="212">
        <v>232</v>
      </c>
      <c r="O9" s="212">
        <v>178</v>
      </c>
      <c r="P9" s="212">
        <v>100</v>
      </c>
      <c r="Q9" s="213">
        <v>97</v>
      </c>
      <c r="R9" s="214">
        <v>53</v>
      </c>
      <c r="S9" s="177"/>
    </row>
    <row r="10" spans="1:19" s="185" customFormat="1" ht="11.4" customHeight="1">
      <c r="A10" s="189"/>
      <c r="B10" s="187"/>
      <c r="C10" s="195" t="s">
        <v>179</v>
      </c>
      <c r="D10" s="210">
        <f>SUM(E10:Q10)</f>
        <v>730</v>
      </c>
      <c r="E10" s="211">
        <v>2</v>
      </c>
      <c r="F10" s="212">
        <v>63</v>
      </c>
      <c r="G10" s="212">
        <v>103</v>
      </c>
      <c r="H10" s="212">
        <v>125</v>
      </c>
      <c r="I10" s="212">
        <v>104</v>
      </c>
      <c r="J10" s="212">
        <v>112</v>
      </c>
      <c r="K10" s="212">
        <v>81</v>
      </c>
      <c r="L10" s="212">
        <v>53</v>
      </c>
      <c r="M10" s="212">
        <v>35</v>
      </c>
      <c r="N10" s="212">
        <v>16</v>
      </c>
      <c r="O10" s="212">
        <v>23</v>
      </c>
      <c r="P10" s="212">
        <v>9</v>
      </c>
      <c r="Q10" s="213">
        <v>4</v>
      </c>
      <c r="R10" s="214">
        <v>44.9</v>
      </c>
      <c r="S10" s="177"/>
    </row>
    <row r="11" spans="1:19" s="185" customFormat="1" ht="11.4" customHeight="1">
      <c r="A11" s="189"/>
      <c r="B11" s="196"/>
      <c r="C11" s="194" t="s">
        <v>177</v>
      </c>
      <c r="D11" s="219">
        <f t="shared" ref="D11:Q11" si="2">D12+D13</f>
        <v>2370</v>
      </c>
      <c r="E11" s="220">
        <f t="shared" si="2"/>
        <v>6</v>
      </c>
      <c r="F11" s="221">
        <f t="shared" si="2"/>
        <v>218</v>
      </c>
      <c r="G11" s="221">
        <f t="shared" si="2"/>
        <v>307</v>
      </c>
      <c r="H11" s="221">
        <f t="shared" si="2"/>
        <v>317</v>
      </c>
      <c r="I11" s="221">
        <f t="shared" si="2"/>
        <v>291</v>
      </c>
      <c r="J11" s="221">
        <f t="shared" si="2"/>
        <v>283</v>
      </c>
      <c r="K11" s="221">
        <f t="shared" si="2"/>
        <v>251</v>
      </c>
      <c r="L11" s="221">
        <f t="shared" si="2"/>
        <v>215</v>
      </c>
      <c r="M11" s="221">
        <f t="shared" si="2"/>
        <v>148</v>
      </c>
      <c r="N11" s="221">
        <f t="shared" si="2"/>
        <v>131</v>
      </c>
      <c r="O11" s="221">
        <f t="shared" si="2"/>
        <v>104</v>
      </c>
      <c r="P11" s="221">
        <f t="shared" si="2"/>
        <v>50</v>
      </c>
      <c r="Q11" s="222">
        <f t="shared" si="2"/>
        <v>49</v>
      </c>
      <c r="R11" s="223">
        <v>47.6</v>
      </c>
      <c r="S11" s="177"/>
    </row>
    <row r="12" spans="1:19" s="185" customFormat="1" ht="11.4" customHeight="1">
      <c r="A12" s="189"/>
      <c r="B12" s="197" t="s">
        <v>98</v>
      </c>
      <c r="C12" s="190" t="s">
        <v>178</v>
      </c>
      <c r="D12" s="210">
        <f>SUM(E12:Q12)</f>
        <v>1822</v>
      </c>
      <c r="E12" s="211">
        <v>4</v>
      </c>
      <c r="F12" s="212">
        <v>155</v>
      </c>
      <c r="G12" s="212">
        <v>208</v>
      </c>
      <c r="H12" s="212">
        <v>205</v>
      </c>
      <c r="I12" s="212">
        <v>209</v>
      </c>
      <c r="J12" s="212">
        <v>207</v>
      </c>
      <c r="K12" s="212">
        <v>206</v>
      </c>
      <c r="L12" s="212">
        <v>185</v>
      </c>
      <c r="M12" s="212">
        <v>131</v>
      </c>
      <c r="N12" s="212">
        <v>123</v>
      </c>
      <c r="O12" s="212">
        <v>96</v>
      </c>
      <c r="P12" s="212">
        <v>45</v>
      </c>
      <c r="Q12" s="213">
        <v>48</v>
      </c>
      <c r="R12" s="214">
        <v>49.3</v>
      </c>
      <c r="S12" s="177"/>
    </row>
    <row r="13" spans="1:19" s="185" customFormat="1" ht="11.4" customHeight="1">
      <c r="A13" s="189"/>
      <c r="B13" s="198"/>
      <c r="C13" s="199" t="s">
        <v>179</v>
      </c>
      <c r="D13" s="224">
        <f>SUM(E13:Q13)</f>
        <v>548</v>
      </c>
      <c r="E13" s="225">
        <v>2</v>
      </c>
      <c r="F13" s="226">
        <v>63</v>
      </c>
      <c r="G13" s="226">
        <v>99</v>
      </c>
      <c r="H13" s="226">
        <v>112</v>
      </c>
      <c r="I13" s="226">
        <v>82</v>
      </c>
      <c r="J13" s="226">
        <v>76</v>
      </c>
      <c r="K13" s="226">
        <v>45</v>
      </c>
      <c r="L13" s="226">
        <v>30</v>
      </c>
      <c r="M13" s="226">
        <v>17</v>
      </c>
      <c r="N13" s="226">
        <v>8</v>
      </c>
      <c r="O13" s="226">
        <v>8</v>
      </c>
      <c r="P13" s="226">
        <v>5</v>
      </c>
      <c r="Q13" s="227">
        <v>1</v>
      </c>
      <c r="R13" s="228">
        <v>42</v>
      </c>
      <c r="S13" s="177"/>
    </row>
    <row r="14" spans="1:19" s="185" customFormat="1" ht="11.4" customHeight="1">
      <c r="A14" s="189"/>
      <c r="B14" s="197" t="s">
        <v>99</v>
      </c>
      <c r="C14" s="194" t="s">
        <v>177</v>
      </c>
      <c r="D14" s="210">
        <f t="shared" ref="D14:Q14" si="3">D15+D16</f>
        <v>641</v>
      </c>
      <c r="E14" s="211">
        <f t="shared" si="3"/>
        <v>3</v>
      </c>
      <c r="F14" s="212">
        <f t="shared" si="3"/>
        <v>51</v>
      </c>
      <c r="G14" s="212">
        <f t="shared" si="3"/>
        <v>148</v>
      </c>
      <c r="H14" s="212">
        <f t="shared" si="3"/>
        <v>157</v>
      </c>
      <c r="I14" s="212">
        <f t="shared" si="3"/>
        <v>123</v>
      </c>
      <c r="J14" s="212">
        <f t="shared" si="3"/>
        <v>74</v>
      </c>
      <c r="K14" s="212">
        <f t="shared" si="3"/>
        <v>43</v>
      </c>
      <c r="L14" s="212">
        <f t="shared" si="3"/>
        <v>29</v>
      </c>
      <c r="M14" s="212">
        <f t="shared" si="3"/>
        <v>10</v>
      </c>
      <c r="N14" s="212">
        <f t="shared" si="3"/>
        <v>3</v>
      </c>
      <c r="O14" s="212">
        <f t="shared" si="3"/>
        <v>0</v>
      </c>
      <c r="P14" s="212">
        <f t="shared" si="3"/>
        <v>0</v>
      </c>
      <c r="Q14" s="213">
        <f t="shared" si="3"/>
        <v>0</v>
      </c>
      <c r="R14" s="214">
        <v>39.9</v>
      </c>
      <c r="S14" s="177"/>
    </row>
    <row r="15" spans="1:19" s="185" customFormat="1" ht="11.4" customHeight="1">
      <c r="A15" s="189"/>
      <c r="B15" s="197" t="s">
        <v>100</v>
      </c>
      <c r="C15" s="190" t="s">
        <v>178</v>
      </c>
      <c r="D15" s="210">
        <f>SUM(E15:Q15)</f>
        <v>461</v>
      </c>
      <c r="E15" s="211">
        <v>2</v>
      </c>
      <c r="F15" s="212">
        <v>34</v>
      </c>
      <c r="G15" s="212">
        <v>95</v>
      </c>
      <c r="H15" s="212">
        <v>100</v>
      </c>
      <c r="I15" s="212">
        <v>91</v>
      </c>
      <c r="J15" s="212">
        <v>61</v>
      </c>
      <c r="K15" s="212">
        <v>40</v>
      </c>
      <c r="L15" s="212">
        <v>25</v>
      </c>
      <c r="M15" s="212">
        <v>10</v>
      </c>
      <c r="N15" s="212">
        <v>3</v>
      </c>
      <c r="O15" s="212">
        <v>0</v>
      </c>
      <c r="P15" s="212">
        <v>0</v>
      </c>
      <c r="Q15" s="213">
        <v>0</v>
      </c>
      <c r="R15" s="214">
        <v>41</v>
      </c>
      <c r="S15" s="177"/>
    </row>
    <row r="16" spans="1:19" s="185" customFormat="1" ht="11.4" customHeight="1">
      <c r="A16" s="189"/>
      <c r="B16" s="198"/>
      <c r="C16" s="199" t="s">
        <v>179</v>
      </c>
      <c r="D16" s="224">
        <f>SUM(E16:Q16)</f>
        <v>180</v>
      </c>
      <c r="E16" s="225">
        <v>1</v>
      </c>
      <c r="F16" s="226">
        <v>17</v>
      </c>
      <c r="G16" s="226">
        <v>53</v>
      </c>
      <c r="H16" s="226">
        <v>57</v>
      </c>
      <c r="I16" s="226">
        <v>32</v>
      </c>
      <c r="J16" s="226">
        <v>13</v>
      </c>
      <c r="K16" s="226">
        <v>3</v>
      </c>
      <c r="L16" s="226">
        <v>4</v>
      </c>
      <c r="M16" s="226">
        <v>0</v>
      </c>
      <c r="N16" s="226">
        <v>0</v>
      </c>
      <c r="O16" s="226">
        <v>0</v>
      </c>
      <c r="P16" s="226">
        <v>0</v>
      </c>
      <c r="Q16" s="227">
        <v>0</v>
      </c>
      <c r="R16" s="228">
        <v>37.1</v>
      </c>
      <c r="S16" s="177"/>
    </row>
    <row r="17" spans="1:19" s="185" customFormat="1" ht="11.4" customHeight="1">
      <c r="A17" s="189"/>
      <c r="B17" s="197"/>
      <c r="C17" s="194" t="s">
        <v>177</v>
      </c>
      <c r="D17" s="210">
        <f t="shared" ref="D17:Q17" si="4">D18+D19</f>
        <v>819</v>
      </c>
      <c r="E17" s="211">
        <f t="shared" si="4"/>
        <v>0</v>
      </c>
      <c r="F17" s="212">
        <f t="shared" si="4"/>
        <v>1</v>
      </c>
      <c r="G17" s="212">
        <f t="shared" si="4"/>
        <v>8</v>
      </c>
      <c r="H17" s="212">
        <f t="shared" si="4"/>
        <v>25</v>
      </c>
      <c r="I17" s="212">
        <f t="shared" si="4"/>
        <v>49</v>
      </c>
      <c r="J17" s="212">
        <f t="shared" si="4"/>
        <v>74</v>
      </c>
      <c r="K17" s="212">
        <f t="shared" si="4"/>
        <v>106</v>
      </c>
      <c r="L17" s="212">
        <f t="shared" si="4"/>
        <v>107</v>
      </c>
      <c r="M17" s="212">
        <f t="shared" si="4"/>
        <v>123</v>
      </c>
      <c r="N17" s="212">
        <f t="shared" si="4"/>
        <v>117</v>
      </c>
      <c r="O17" s="221">
        <f t="shared" si="4"/>
        <v>97</v>
      </c>
      <c r="P17" s="212">
        <f t="shared" si="4"/>
        <v>59</v>
      </c>
      <c r="Q17" s="213">
        <f t="shared" si="4"/>
        <v>53</v>
      </c>
      <c r="R17" s="214">
        <v>61.3</v>
      </c>
      <c r="S17" s="177"/>
    </row>
    <row r="18" spans="1:19" s="185" customFormat="1" ht="11.4" customHeight="1">
      <c r="A18" s="189"/>
      <c r="B18" s="197" t="s">
        <v>101</v>
      </c>
      <c r="C18" s="190" t="s">
        <v>178</v>
      </c>
      <c r="D18" s="210">
        <f>SUM(E18:Q18)</f>
        <v>637</v>
      </c>
      <c r="E18" s="211">
        <v>0</v>
      </c>
      <c r="F18" s="212">
        <v>1</v>
      </c>
      <c r="G18" s="212">
        <v>4</v>
      </c>
      <c r="H18" s="212">
        <v>12</v>
      </c>
      <c r="I18" s="212">
        <v>27</v>
      </c>
      <c r="J18" s="212">
        <v>38</v>
      </c>
      <c r="K18" s="212">
        <v>70</v>
      </c>
      <c r="L18" s="212">
        <v>84</v>
      </c>
      <c r="M18" s="212">
        <v>105</v>
      </c>
      <c r="N18" s="212">
        <v>109</v>
      </c>
      <c r="O18" s="212">
        <v>82</v>
      </c>
      <c r="P18" s="212">
        <v>55</v>
      </c>
      <c r="Q18" s="213">
        <v>50</v>
      </c>
      <c r="R18" s="214">
        <v>63.4</v>
      </c>
      <c r="S18" s="177"/>
    </row>
    <row r="19" spans="1:19" s="185" customFormat="1" ht="11.4" customHeight="1">
      <c r="A19" s="191"/>
      <c r="B19" s="200"/>
      <c r="C19" s="193" t="s">
        <v>179</v>
      </c>
      <c r="D19" s="215">
        <f>SUM(E19:Q19)</f>
        <v>182</v>
      </c>
      <c r="E19" s="216">
        <v>0</v>
      </c>
      <c r="F19" s="217">
        <v>0</v>
      </c>
      <c r="G19" s="217">
        <v>4</v>
      </c>
      <c r="H19" s="217">
        <v>13</v>
      </c>
      <c r="I19" s="217">
        <v>22</v>
      </c>
      <c r="J19" s="217">
        <v>36</v>
      </c>
      <c r="K19" s="217">
        <v>36</v>
      </c>
      <c r="L19" s="217">
        <v>23</v>
      </c>
      <c r="M19" s="217">
        <v>18</v>
      </c>
      <c r="N19" s="217">
        <v>8</v>
      </c>
      <c r="O19" s="217">
        <v>15</v>
      </c>
      <c r="P19" s="217">
        <v>4</v>
      </c>
      <c r="Q19" s="229">
        <v>3</v>
      </c>
      <c r="R19" s="218">
        <v>53.8</v>
      </c>
      <c r="S19" s="177"/>
    </row>
    <row r="20" spans="1:19" s="185" customFormat="1" ht="11.4" customHeight="1">
      <c r="A20" s="439" t="s">
        <v>102</v>
      </c>
      <c r="B20" s="440"/>
      <c r="C20" s="194" t="s">
        <v>177</v>
      </c>
      <c r="D20" s="210">
        <f>D21+D22</f>
        <v>19</v>
      </c>
      <c r="E20" s="211">
        <f>E21+E22</f>
        <v>0</v>
      </c>
      <c r="F20" s="212">
        <f>F21+F22</f>
        <v>0</v>
      </c>
      <c r="G20" s="212">
        <f t="shared" ref="G20:Q20" si="5">G21+G22</f>
        <v>0</v>
      </c>
      <c r="H20" s="212">
        <v>0</v>
      </c>
      <c r="I20" s="212">
        <f t="shared" si="5"/>
        <v>0</v>
      </c>
      <c r="J20" s="212">
        <f t="shared" si="5"/>
        <v>0</v>
      </c>
      <c r="K20" s="212">
        <f t="shared" si="5"/>
        <v>2</v>
      </c>
      <c r="L20" s="212">
        <f t="shared" si="5"/>
        <v>0</v>
      </c>
      <c r="M20" s="212">
        <f t="shared" si="5"/>
        <v>4</v>
      </c>
      <c r="N20" s="212">
        <f t="shared" si="5"/>
        <v>3</v>
      </c>
      <c r="O20" s="212">
        <f t="shared" si="5"/>
        <v>1</v>
      </c>
      <c r="P20" s="212">
        <f t="shared" si="5"/>
        <v>3</v>
      </c>
      <c r="Q20" s="213">
        <f t="shared" si="5"/>
        <v>6</v>
      </c>
      <c r="R20" s="214">
        <v>72.8</v>
      </c>
      <c r="S20" s="177"/>
    </row>
    <row r="21" spans="1:19" s="185" customFormat="1" ht="11.4" customHeight="1">
      <c r="A21" s="441"/>
      <c r="B21" s="442"/>
      <c r="C21" s="190" t="s">
        <v>178</v>
      </c>
      <c r="D21" s="210">
        <f>SUM(E21:Q21)</f>
        <v>17</v>
      </c>
      <c r="E21" s="211">
        <v>0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1</v>
      </c>
      <c r="L21" s="212">
        <v>0</v>
      </c>
      <c r="M21" s="212">
        <v>4</v>
      </c>
      <c r="N21" s="212">
        <v>3</v>
      </c>
      <c r="O21" s="212">
        <v>1</v>
      </c>
      <c r="P21" s="212">
        <v>3</v>
      </c>
      <c r="Q21" s="213">
        <v>5</v>
      </c>
      <c r="R21" s="214">
        <v>72.900000000000006</v>
      </c>
      <c r="S21" s="177"/>
    </row>
    <row r="22" spans="1:19" s="185" customFormat="1" ht="11.4" customHeight="1">
      <c r="A22" s="443"/>
      <c r="B22" s="444"/>
      <c r="C22" s="193" t="s">
        <v>179</v>
      </c>
      <c r="D22" s="215">
        <f>SUM(E22:Q22)</f>
        <v>2</v>
      </c>
      <c r="E22" s="216">
        <v>0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1</v>
      </c>
      <c r="L22" s="217">
        <v>0</v>
      </c>
      <c r="M22" s="217">
        <v>0</v>
      </c>
      <c r="N22" s="217">
        <v>0</v>
      </c>
      <c r="O22" s="217">
        <v>0</v>
      </c>
      <c r="P22" s="217">
        <v>0</v>
      </c>
      <c r="Q22" s="229">
        <v>1</v>
      </c>
      <c r="R22" s="218">
        <v>72.099999999999994</v>
      </c>
      <c r="S22" s="177"/>
    </row>
    <row r="23" spans="1:19" s="185" customFormat="1" ht="11.4" customHeight="1">
      <c r="A23" s="439" t="s">
        <v>216</v>
      </c>
      <c r="B23" s="440"/>
      <c r="C23" s="194" t="s">
        <v>177</v>
      </c>
      <c r="D23" s="210">
        <f>D24+D25</f>
        <v>3</v>
      </c>
      <c r="E23" s="211">
        <f>E24+E25</f>
        <v>0</v>
      </c>
      <c r="F23" s="212">
        <f>F24+F25</f>
        <v>0</v>
      </c>
      <c r="G23" s="212">
        <f>G24+G25</f>
        <v>0</v>
      </c>
      <c r="H23" s="212">
        <v>0</v>
      </c>
      <c r="I23" s="212">
        <f t="shared" ref="I23:Q23" si="6">I24+I25</f>
        <v>0</v>
      </c>
      <c r="J23" s="212">
        <f t="shared" si="6"/>
        <v>0</v>
      </c>
      <c r="K23" s="212">
        <f t="shared" si="6"/>
        <v>1</v>
      </c>
      <c r="L23" s="212">
        <f t="shared" si="6"/>
        <v>0</v>
      </c>
      <c r="M23" s="212">
        <f t="shared" si="6"/>
        <v>1</v>
      </c>
      <c r="N23" s="212">
        <f t="shared" si="6"/>
        <v>0</v>
      </c>
      <c r="O23" s="212">
        <f t="shared" si="6"/>
        <v>0</v>
      </c>
      <c r="P23" s="212">
        <f t="shared" si="6"/>
        <v>1</v>
      </c>
      <c r="Q23" s="213">
        <f t="shared" si="6"/>
        <v>0</v>
      </c>
      <c r="R23" s="214">
        <v>64.5</v>
      </c>
      <c r="S23" s="177"/>
    </row>
    <row r="24" spans="1:19" s="185" customFormat="1" ht="11.4" customHeight="1">
      <c r="A24" s="441"/>
      <c r="B24" s="442"/>
      <c r="C24" s="190" t="s">
        <v>178</v>
      </c>
      <c r="D24" s="210">
        <f>SUM(E24:Q24)</f>
        <v>2</v>
      </c>
      <c r="E24" s="211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1</v>
      </c>
      <c r="N24" s="212">
        <v>0</v>
      </c>
      <c r="O24" s="212">
        <v>0</v>
      </c>
      <c r="P24" s="212">
        <v>1</v>
      </c>
      <c r="Q24" s="213">
        <v>0</v>
      </c>
      <c r="R24" s="214">
        <v>70.3</v>
      </c>
      <c r="S24" s="177"/>
    </row>
    <row r="25" spans="1:19" s="185" customFormat="1" ht="11.4" customHeight="1">
      <c r="A25" s="443"/>
      <c r="B25" s="444"/>
      <c r="C25" s="193" t="s">
        <v>179</v>
      </c>
      <c r="D25" s="215">
        <f>SUM(E25:Q25)</f>
        <v>1</v>
      </c>
      <c r="E25" s="216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1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  <c r="Q25" s="229">
        <v>0</v>
      </c>
      <c r="R25" s="218">
        <v>52.8</v>
      </c>
      <c r="S25" s="177"/>
    </row>
    <row r="26" spans="1:19" s="185" customFormat="1" ht="11.4" customHeight="1">
      <c r="A26" s="445" t="s">
        <v>103</v>
      </c>
      <c r="B26" s="446"/>
      <c r="C26" s="194" t="s">
        <v>177</v>
      </c>
      <c r="D26" s="210">
        <f>D27+D28</f>
        <v>98</v>
      </c>
      <c r="E26" s="211">
        <f>E27+E28</f>
        <v>0</v>
      </c>
      <c r="F26" s="212">
        <f>F27+F28</f>
        <v>7</v>
      </c>
      <c r="G26" s="212">
        <f>G27+G28</f>
        <v>17</v>
      </c>
      <c r="H26" s="212">
        <f t="shared" ref="H26:Q26" si="7">H27+H28</f>
        <v>10</v>
      </c>
      <c r="I26" s="212">
        <f t="shared" si="7"/>
        <v>5</v>
      </c>
      <c r="J26" s="212">
        <f t="shared" si="7"/>
        <v>10</v>
      </c>
      <c r="K26" s="212">
        <f t="shared" si="7"/>
        <v>5</v>
      </c>
      <c r="L26" s="212">
        <f t="shared" si="7"/>
        <v>17</v>
      </c>
      <c r="M26" s="212">
        <f t="shared" si="7"/>
        <v>16</v>
      </c>
      <c r="N26" s="212">
        <f t="shared" si="7"/>
        <v>6</v>
      </c>
      <c r="O26" s="212">
        <f t="shared" si="7"/>
        <v>3</v>
      </c>
      <c r="P26" s="212">
        <f t="shared" si="7"/>
        <v>0</v>
      </c>
      <c r="Q26" s="213">
        <f t="shared" si="7"/>
        <v>2</v>
      </c>
      <c r="R26" s="214">
        <v>49.4</v>
      </c>
      <c r="S26" s="177"/>
    </row>
    <row r="27" spans="1:19" s="185" customFormat="1" ht="11.4" customHeight="1">
      <c r="A27" s="447"/>
      <c r="B27" s="448"/>
      <c r="C27" s="190" t="s">
        <v>178</v>
      </c>
      <c r="D27" s="210">
        <f>SUM(E27:Q27)</f>
        <v>82</v>
      </c>
      <c r="E27" s="211">
        <v>0</v>
      </c>
      <c r="F27" s="212">
        <v>5</v>
      </c>
      <c r="G27" s="212">
        <v>12</v>
      </c>
      <c r="H27" s="212">
        <v>9</v>
      </c>
      <c r="I27" s="212">
        <v>3</v>
      </c>
      <c r="J27" s="212">
        <v>6</v>
      </c>
      <c r="K27" s="212">
        <v>5</v>
      </c>
      <c r="L27" s="212">
        <v>16</v>
      </c>
      <c r="M27" s="212">
        <v>16</v>
      </c>
      <c r="N27" s="212">
        <v>5</v>
      </c>
      <c r="O27" s="212">
        <v>3</v>
      </c>
      <c r="P27" s="212">
        <v>0</v>
      </c>
      <c r="Q27" s="213">
        <v>2</v>
      </c>
      <c r="R27" s="214">
        <v>51</v>
      </c>
      <c r="S27" s="177"/>
    </row>
    <row r="28" spans="1:19" s="185" customFormat="1" ht="11.4" customHeight="1">
      <c r="A28" s="449"/>
      <c r="B28" s="450"/>
      <c r="C28" s="193" t="s">
        <v>179</v>
      </c>
      <c r="D28" s="215">
        <f>SUM(E28:Q28)</f>
        <v>16</v>
      </c>
      <c r="E28" s="216">
        <v>0</v>
      </c>
      <c r="F28" s="217">
        <v>2</v>
      </c>
      <c r="G28" s="217">
        <v>5</v>
      </c>
      <c r="H28" s="217">
        <v>1</v>
      </c>
      <c r="I28" s="217">
        <v>2</v>
      </c>
      <c r="J28" s="217">
        <v>4</v>
      </c>
      <c r="K28" s="217">
        <v>0</v>
      </c>
      <c r="L28" s="217">
        <v>1</v>
      </c>
      <c r="M28" s="217">
        <v>0</v>
      </c>
      <c r="N28" s="217">
        <v>1</v>
      </c>
      <c r="O28" s="217">
        <v>0</v>
      </c>
      <c r="P28" s="217">
        <v>0</v>
      </c>
      <c r="Q28" s="229">
        <v>0</v>
      </c>
      <c r="R28" s="218">
        <v>41.1</v>
      </c>
      <c r="S28" s="177"/>
    </row>
    <row r="29" spans="1:19" s="185" customFormat="1" ht="11.4" customHeight="1">
      <c r="A29" s="189"/>
      <c r="B29" s="187"/>
      <c r="C29" s="194" t="s">
        <v>177</v>
      </c>
      <c r="D29" s="210">
        <f>D30+D31</f>
        <v>4</v>
      </c>
      <c r="E29" s="211">
        <f>E30+E31</f>
        <v>0</v>
      </c>
      <c r="F29" s="212">
        <f>F30+F31</f>
        <v>0</v>
      </c>
      <c r="G29" s="212">
        <f t="shared" ref="G29:Q29" si="8">G30+G31</f>
        <v>0</v>
      </c>
      <c r="H29" s="212">
        <f t="shared" si="8"/>
        <v>0</v>
      </c>
      <c r="I29" s="212">
        <f t="shared" si="8"/>
        <v>0</v>
      </c>
      <c r="J29" s="212">
        <f t="shared" si="8"/>
        <v>0</v>
      </c>
      <c r="K29" s="212">
        <f t="shared" si="8"/>
        <v>1</v>
      </c>
      <c r="L29" s="212">
        <f t="shared" si="8"/>
        <v>0</v>
      </c>
      <c r="M29" s="212">
        <f t="shared" si="8"/>
        <v>1</v>
      </c>
      <c r="N29" s="212">
        <f t="shared" si="8"/>
        <v>0</v>
      </c>
      <c r="O29" s="212">
        <f t="shared" si="8"/>
        <v>1</v>
      </c>
      <c r="P29" s="212">
        <f t="shared" si="8"/>
        <v>0</v>
      </c>
      <c r="Q29" s="212">
        <f t="shared" si="8"/>
        <v>1</v>
      </c>
      <c r="R29" s="214">
        <v>62.8</v>
      </c>
      <c r="S29" s="177"/>
    </row>
    <row r="30" spans="1:19" s="185" customFormat="1" ht="11.4" customHeight="1">
      <c r="A30" s="189" t="s">
        <v>184</v>
      </c>
      <c r="B30" s="187"/>
      <c r="C30" s="190" t="s">
        <v>178</v>
      </c>
      <c r="D30" s="210">
        <f>SUM(E30:Q30)</f>
        <v>4</v>
      </c>
      <c r="E30" s="211">
        <v>0</v>
      </c>
      <c r="F30" s="212">
        <v>0</v>
      </c>
      <c r="G30" s="212">
        <v>0</v>
      </c>
      <c r="H30" s="212">
        <v>0</v>
      </c>
      <c r="I30" s="212">
        <v>0</v>
      </c>
      <c r="J30" s="212">
        <v>0</v>
      </c>
      <c r="K30" s="212">
        <v>1</v>
      </c>
      <c r="L30" s="212">
        <v>0</v>
      </c>
      <c r="M30" s="212">
        <v>1</v>
      </c>
      <c r="N30" s="212">
        <v>0</v>
      </c>
      <c r="O30" s="212">
        <v>1</v>
      </c>
      <c r="P30" s="212">
        <v>0</v>
      </c>
      <c r="Q30" s="212">
        <v>1</v>
      </c>
      <c r="R30" s="214">
        <v>62.8</v>
      </c>
      <c r="S30" s="177"/>
    </row>
    <row r="31" spans="1:19" s="185" customFormat="1" ht="11.4" customHeight="1">
      <c r="A31" s="191"/>
      <c r="B31" s="192"/>
      <c r="C31" s="193" t="s">
        <v>179</v>
      </c>
      <c r="D31" s="216">
        <f>SUM(E31:Q31)</f>
        <v>0</v>
      </c>
      <c r="E31" s="216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  <c r="N31" s="217">
        <v>0</v>
      </c>
      <c r="O31" s="217">
        <v>0</v>
      </c>
      <c r="P31" s="217">
        <v>0</v>
      </c>
      <c r="Q31" s="217">
        <v>0</v>
      </c>
      <c r="R31" s="218" t="s">
        <v>215</v>
      </c>
      <c r="S31" s="177"/>
    </row>
    <row r="32" spans="1:19" s="185" customFormat="1" ht="11.4" customHeight="1">
      <c r="A32" s="439" t="s">
        <v>217</v>
      </c>
      <c r="B32" s="440"/>
      <c r="C32" s="194" t="s">
        <v>177</v>
      </c>
      <c r="D32" s="210">
        <f>D33+D34</f>
        <v>15</v>
      </c>
      <c r="E32" s="211">
        <f>E33+E34</f>
        <v>0</v>
      </c>
      <c r="F32" s="212">
        <f>F33+F34</f>
        <v>0</v>
      </c>
      <c r="G32" s="212">
        <f>G33+G34</f>
        <v>0</v>
      </c>
      <c r="H32" s="212">
        <v>0</v>
      </c>
      <c r="I32" s="212">
        <f t="shared" ref="I32:Q32" si="9">I33+I34</f>
        <v>1</v>
      </c>
      <c r="J32" s="212">
        <f t="shared" si="9"/>
        <v>2</v>
      </c>
      <c r="K32" s="212">
        <f t="shared" si="9"/>
        <v>0</v>
      </c>
      <c r="L32" s="212">
        <f t="shared" si="9"/>
        <v>0</v>
      </c>
      <c r="M32" s="212">
        <f t="shared" si="9"/>
        <v>1</v>
      </c>
      <c r="N32" s="212">
        <f t="shared" si="9"/>
        <v>3</v>
      </c>
      <c r="O32" s="212">
        <f t="shared" si="9"/>
        <v>2</v>
      </c>
      <c r="P32" s="212">
        <f t="shared" si="9"/>
        <v>2</v>
      </c>
      <c r="Q32" s="213">
        <f t="shared" si="9"/>
        <v>4</v>
      </c>
      <c r="R32" s="214">
        <v>69.900000000000006</v>
      </c>
      <c r="S32" s="177"/>
    </row>
    <row r="33" spans="1:19" s="185" customFormat="1" ht="11.4" customHeight="1">
      <c r="A33" s="441"/>
      <c r="B33" s="442"/>
      <c r="C33" s="190" t="s">
        <v>178</v>
      </c>
      <c r="D33" s="210">
        <f>SUM(E33:Q33)</f>
        <v>13</v>
      </c>
      <c r="E33" s="211">
        <v>0</v>
      </c>
      <c r="F33" s="212">
        <v>0</v>
      </c>
      <c r="G33" s="212">
        <v>0</v>
      </c>
      <c r="H33" s="212">
        <v>0</v>
      </c>
      <c r="I33" s="212">
        <v>0</v>
      </c>
      <c r="J33" s="212">
        <v>1</v>
      </c>
      <c r="K33" s="212">
        <v>0</v>
      </c>
      <c r="L33" s="212">
        <v>0</v>
      </c>
      <c r="M33" s="212">
        <v>1</v>
      </c>
      <c r="N33" s="212">
        <v>3</v>
      </c>
      <c r="O33" s="212">
        <v>2</v>
      </c>
      <c r="P33" s="212">
        <v>2</v>
      </c>
      <c r="Q33" s="213">
        <v>4</v>
      </c>
      <c r="R33" s="214">
        <v>73.900000000000006</v>
      </c>
      <c r="S33" s="177"/>
    </row>
    <row r="34" spans="1:19" s="185" customFormat="1" ht="11.4" customHeight="1">
      <c r="A34" s="443"/>
      <c r="B34" s="444"/>
      <c r="C34" s="193" t="s">
        <v>179</v>
      </c>
      <c r="D34" s="215">
        <f>SUM(E34:Q34)</f>
        <v>2</v>
      </c>
      <c r="E34" s="216">
        <v>0</v>
      </c>
      <c r="F34" s="217">
        <v>0</v>
      </c>
      <c r="G34" s="217">
        <v>0</v>
      </c>
      <c r="H34" s="217">
        <v>0</v>
      </c>
      <c r="I34" s="217">
        <v>1</v>
      </c>
      <c r="J34" s="217">
        <v>1</v>
      </c>
      <c r="K34" s="217">
        <v>0</v>
      </c>
      <c r="L34" s="217">
        <v>0</v>
      </c>
      <c r="M34" s="217">
        <v>0</v>
      </c>
      <c r="N34" s="217">
        <v>0</v>
      </c>
      <c r="O34" s="217">
        <v>0</v>
      </c>
      <c r="P34" s="217">
        <v>0</v>
      </c>
      <c r="Q34" s="229">
        <v>0</v>
      </c>
      <c r="R34" s="218">
        <v>43.9</v>
      </c>
      <c r="S34" s="177"/>
    </row>
    <row r="35" spans="1:19" s="185" customFormat="1" ht="11.4" customHeight="1">
      <c r="A35" s="439" t="s">
        <v>218</v>
      </c>
      <c r="B35" s="440"/>
      <c r="C35" s="194" t="s">
        <v>177</v>
      </c>
      <c r="D35" s="210">
        <f>D36+D37</f>
        <v>0</v>
      </c>
      <c r="E35" s="211">
        <f>E36+E37</f>
        <v>0</v>
      </c>
      <c r="F35" s="212">
        <f>F36+F37</f>
        <v>0</v>
      </c>
      <c r="G35" s="212">
        <f>G36+G37</f>
        <v>0</v>
      </c>
      <c r="H35" s="212">
        <v>0</v>
      </c>
      <c r="I35" s="212">
        <f t="shared" ref="I35:Q35" si="10">I36+I37</f>
        <v>0</v>
      </c>
      <c r="J35" s="212">
        <f t="shared" si="10"/>
        <v>0</v>
      </c>
      <c r="K35" s="212">
        <f t="shared" si="10"/>
        <v>0</v>
      </c>
      <c r="L35" s="212">
        <f t="shared" si="10"/>
        <v>0</v>
      </c>
      <c r="M35" s="212">
        <f t="shared" si="10"/>
        <v>0</v>
      </c>
      <c r="N35" s="212">
        <f t="shared" si="10"/>
        <v>0</v>
      </c>
      <c r="O35" s="212">
        <f t="shared" si="10"/>
        <v>0</v>
      </c>
      <c r="P35" s="212">
        <f t="shared" si="10"/>
        <v>0</v>
      </c>
      <c r="Q35" s="213">
        <f t="shared" si="10"/>
        <v>0</v>
      </c>
      <c r="R35" s="214" t="s">
        <v>215</v>
      </c>
      <c r="S35" s="177"/>
    </row>
    <row r="36" spans="1:19" s="185" customFormat="1" ht="11.4" customHeight="1">
      <c r="A36" s="441"/>
      <c r="B36" s="442"/>
      <c r="C36" s="190" t="s">
        <v>178</v>
      </c>
      <c r="D36" s="210">
        <f>SUM(E36:Q36)</f>
        <v>0</v>
      </c>
      <c r="E36" s="211">
        <v>0</v>
      </c>
      <c r="F36" s="212">
        <v>0</v>
      </c>
      <c r="G36" s="212">
        <v>0</v>
      </c>
      <c r="H36" s="212">
        <v>0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3">
        <v>0</v>
      </c>
      <c r="R36" s="214" t="s">
        <v>215</v>
      </c>
      <c r="S36" s="177"/>
    </row>
    <row r="37" spans="1:19" s="185" customFormat="1" ht="11.4" customHeight="1">
      <c r="A37" s="443"/>
      <c r="B37" s="444"/>
      <c r="C37" s="193" t="s">
        <v>179</v>
      </c>
      <c r="D37" s="215">
        <f>SUM(E37:Q37)</f>
        <v>0</v>
      </c>
      <c r="E37" s="216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  <c r="N37" s="217">
        <v>0</v>
      </c>
      <c r="O37" s="217">
        <v>0</v>
      </c>
      <c r="P37" s="217">
        <v>0</v>
      </c>
      <c r="Q37" s="229">
        <v>0</v>
      </c>
      <c r="R37" s="218" t="s">
        <v>215</v>
      </c>
      <c r="S37" s="177"/>
    </row>
    <row r="38" spans="1:19" s="185" customFormat="1" ht="11.4" customHeight="1">
      <c r="C38" s="201"/>
      <c r="R38" s="202"/>
      <c r="S38" s="184"/>
    </row>
    <row r="39" spans="1:19" ht="11.4" customHeight="1">
      <c r="A39" s="176" t="s">
        <v>228</v>
      </c>
      <c r="R39" s="429" t="s">
        <v>247</v>
      </c>
      <c r="S39" s="428"/>
    </row>
    <row r="40" spans="1:19" s="185" customFormat="1" ht="11.4" customHeight="1" thickBot="1">
      <c r="A40" s="437" t="s">
        <v>93</v>
      </c>
      <c r="B40" s="438"/>
      <c r="C40" s="178" t="s">
        <v>94</v>
      </c>
      <c r="D40" s="179" t="s">
        <v>77</v>
      </c>
      <c r="E40" s="180" t="s">
        <v>95</v>
      </c>
      <c r="F40" s="203" t="s">
        <v>78</v>
      </c>
      <c r="G40" s="203" t="s">
        <v>79</v>
      </c>
      <c r="H40" s="203" t="s">
        <v>80</v>
      </c>
      <c r="I40" s="203" t="s">
        <v>81</v>
      </c>
      <c r="J40" s="203" t="s">
        <v>82</v>
      </c>
      <c r="K40" s="203" t="s">
        <v>83</v>
      </c>
      <c r="L40" s="203" t="s">
        <v>84</v>
      </c>
      <c r="M40" s="203" t="s">
        <v>85</v>
      </c>
      <c r="N40" s="203" t="s">
        <v>86</v>
      </c>
      <c r="O40" s="203" t="s">
        <v>87</v>
      </c>
      <c r="P40" s="203" t="s">
        <v>88</v>
      </c>
      <c r="Q40" s="182" t="s">
        <v>96</v>
      </c>
      <c r="R40" s="183" t="s">
        <v>176</v>
      </c>
      <c r="S40" s="184"/>
    </row>
    <row r="41" spans="1:19" s="185" customFormat="1" ht="11.4" customHeight="1" thickTop="1">
      <c r="A41" s="186"/>
      <c r="B41" s="187"/>
      <c r="C41" s="188" t="s">
        <v>177</v>
      </c>
      <c r="D41" s="210">
        <f t="shared" ref="D41:Q41" si="11">D42+D43</f>
        <v>711</v>
      </c>
      <c r="E41" s="211">
        <f t="shared" si="11"/>
        <v>2</v>
      </c>
      <c r="F41" s="212">
        <f t="shared" si="11"/>
        <v>48</v>
      </c>
      <c r="G41" s="212">
        <f t="shared" si="11"/>
        <v>56</v>
      </c>
      <c r="H41" s="212">
        <f t="shared" si="11"/>
        <v>68</v>
      </c>
      <c r="I41" s="212">
        <f t="shared" si="11"/>
        <v>79</v>
      </c>
      <c r="J41" s="212">
        <f t="shared" si="11"/>
        <v>80</v>
      </c>
      <c r="K41" s="212">
        <f t="shared" si="11"/>
        <v>80</v>
      </c>
      <c r="L41" s="212">
        <f t="shared" si="11"/>
        <v>83</v>
      </c>
      <c r="M41" s="212">
        <f t="shared" si="11"/>
        <v>66</v>
      </c>
      <c r="N41" s="212">
        <f t="shared" si="11"/>
        <v>58</v>
      </c>
      <c r="O41" s="212">
        <f t="shared" si="11"/>
        <v>56</v>
      </c>
      <c r="P41" s="212">
        <f t="shared" si="11"/>
        <v>19</v>
      </c>
      <c r="Q41" s="212">
        <f t="shared" si="11"/>
        <v>16</v>
      </c>
      <c r="R41" s="214">
        <v>51.9</v>
      </c>
      <c r="S41" s="177"/>
    </row>
    <row r="42" spans="1:19" s="185" customFormat="1" ht="11.4" customHeight="1">
      <c r="A42" s="189" t="s">
        <v>90</v>
      </c>
      <c r="B42" s="187"/>
      <c r="C42" s="190" t="s">
        <v>178</v>
      </c>
      <c r="D42" s="230">
        <f>SUM(E42:Q42)</f>
        <v>522</v>
      </c>
      <c r="E42" s="231">
        <v>2</v>
      </c>
      <c r="F42" s="232">
        <v>25</v>
      </c>
      <c r="G42" s="232">
        <v>36</v>
      </c>
      <c r="H42" s="232">
        <v>42</v>
      </c>
      <c r="I42" s="232">
        <v>57</v>
      </c>
      <c r="J42" s="232">
        <v>53</v>
      </c>
      <c r="K42" s="232">
        <v>53</v>
      </c>
      <c r="L42" s="232">
        <v>61</v>
      </c>
      <c r="M42" s="232">
        <v>59</v>
      </c>
      <c r="N42" s="232">
        <v>51</v>
      </c>
      <c r="O42" s="232">
        <v>50</v>
      </c>
      <c r="P42" s="232">
        <v>19</v>
      </c>
      <c r="Q42" s="233">
        <v>14</v>
      </c>
      <c r="R42" s="214">
        <v>54</v>
      </c>
      <c r="S42" s="177"/>
    </row>
    <row r="43" spans="1:19" s="185" customFormat="1" ht="11.4" customHeight="1">
      <c r="A43" s="191"/>
      <c r="B43" s="192"/>
      <c r="C43" s="193" t="s">
        <v>179</v>
      </c>
      <c r="D43" s="234">
        <f>SUM(E43:Q43)</f>
        <v>189</v>
      </c>
      <c r="E43" s="235">
        <v>0</v>
      </c>
      <c r="F43" s="236">
        <v>23</v>
      </c>
      <c r="G43" s="236">
        <v>20</v>
      </c>
      <c r="H43" s="236">
        <v>26</v>
      </c>
      <c r="I43" s="236">
        <v>22</v>
      </c>
      <c r="J43" s="236">
        <v>27</v>
      </c>
      <c r="K43" s="236">
        <v>27</v>
      </c>
      <c r="L43" s="236">
        <v>22</v>
      </c>
      <c r="M43" s="236">
        <v>7</v>
      </c>
      <c r="N43" s="236">
        <v>7</v>
      </c>
      <c r="O43" s="236">
        <v>6</v>
      </c>
      <c r="P43" s="236">
        <v>0</v>
      </c>
      <c r="Q43" s="236">
        <v>2</v>
      </c>
      <c r="R43" s="218">
        <v>46</v>
      </c>
      <c r="S43" s="177"/>
    </row>
    <row r="44" spans="1:19" s="185" customFormat="1" ht="11.4" customHeight="1">
      <c r="A44" s="189"/>
      <c r="B44" s="187"/>
      <c r="C44" s="194" t="s">
        <v>177</v>
      </c>
      <c r="D44" s="210">
        <f>D45+D46</f>
        <v>687</v>
      </c>
      <c r="E44" s="211">
        <f t="shared" ref="E44:Q44" si="12">E45+E46</f>
        <v>2</v>
      </c>
      <c r="F44" s="212">
        <f t="shared" si="12"/>
        <v>47</v>
      </c>
      <c r="G44" s="212">
        <f t="shared" si="12"/>
        <v>56</v>
      </c>
      <c r="H44" s="212">
        <f t="shared" si="12"/>
        <v>64</v>
      </c>
      <c r="I44" s="212">
        <f t="shared" si="12"/>
        <v>77</v>
      </c>
      <c r="J44" s="212">
        <f t="shared" si="12"/>
        <v>78</v>
      </c>
      <c r="K44" s="212">
        <f t="shared" si="12"/>
        <v>78</v>
      </c>
      <c r="L44" s="212">
        <f t="shared" si="12"/>
        <v>78</v>
      </c>
      <c r="M44" s="212">
        <f t="shared" si="12"/>
        <v>64</v>
      </c>
      <c r="N44" s="212">
        <f t="shared" si="12"/>
        <v>58</v>
      </c>
      <c r="O44" s="212">
        <f t="shared" si="12"/>
        <v>53</v>
      </c>
      <c r="P44" s="212">
        <f t="shared" si="12"/>
        <v>19</v>
      </c>
      <c r="Q44" s="212">
        <f t="shared" si="12"/>
        <v>13</v>
      </c>
      <c r="R44" s="214">
        <v>51.7</v>
      </c>
      <c r="S44" s="177"/>
    </row>
    <row r="45" spans="1:19" s="185" customFormat="1" ht="11.4" customHeight="1">
      <c r="A45" s="189" t="s">
        <v>97</v>
      </c>
      <c r="B45" s="187"/>
      <c r="C45" s="190" t="s">
        <v>178</v>
      </c>
      <c r="D45" s="230">
        <f>SUM(E45:Q45)</f>
        <v>509</v>
      </c>
      <c r="E45" s="231">
        <v>2</v>
      </c>
      <c r="F45" s="232">
        <v>24</v>
      </c>
      <c r="G45" s="232">
        <v>36</v>
      </c>
      <c r="H45" s="232">
        <v>39</v>
      </c>
      <c r="I45" s="232">
        <v>57</v>
      </c>
      <c r="J45" s="232">
        <v>53</v>
      </c>
      <c r="K45" s="232">
        <v>52</v>
      </c>
      <c r="L45" s="232">
        <v>58</v>
      </c>
      <c r="M45" s="232">
        <v>59</v>
      </c>
      <c r="N45" s="232">
        <v>51</v>
      </c>
      <c r="O45" s="232">
        <v>47</v>
      </c>
      <c r="P45" s="232">
        <v>19</v>
      </c>
      <c r="Q45" s="233">
        <v>12</v>
      </c>
      <c r="R45" s="214">
        <v>53.9</v>
      </c>
      <c r="S45" s="177"/>
    </row>
    <row r="46" spans="1:19" s="185" customFormat="1" ht="11.4" customHeight="1">
      <c r="A46" s="189"/>
      <c r="B46" s="187"/>
      <c r="C46" s="190" t="s">
        <v>179</v>
      </c>
      <c r="D46" s="230">
        <f>SUM(E46:Q46)</f>
        <v>178</v>
      </c>
      <c r="E46" s="231">
        <v>0</v>
      </c>
      <c r="F46" s="232">
        <v>23</v>
      </c>
      <c r="G46" s="232">
        <v>20</v>
      </c>
      <c r="H46" s="232">
        <v>25</v>
      </c>
      <c r="I46" s="232">
        <v>20</v>
      </c>
      <c r="J46" s="232">
        <v>25</v>
      </c>
      <c r="K46" s="232">
        <v>26</v>
      </c>
      <c r="L46" s="232">
        <v>20</v>
      </c>
      <c r="M46" s="232">
        <v>5</v>
      </c>
      <c r="N46" s="232">
        <v>7</v>
      </c>
      <c r="O46" s="232">
        <v>6</v>
      </c>
      <c r="P46" s="232">
        <v>0</v>
      </c>
      <c r="Q46" s="233">
        <v>1</v>
      </c>
      <c r="R46" s="214">
        <v>45.4</v>
      </c>
      <c r="S46" s="177"/>
    </row>
    <row r="47" spans="1:19" s="185" customFormat="1" ht="11.4" customHeight="1">
      <c r="A47" s="189"/>
      <c r="B47" s="196"/>
      <c r="C47" s="204" t="s">
        <v>177</v>
      </c>
      <c r="D47" s="237">
        <f>+D48+D49</f>
        <v>97</v>
      </c>
      <c r="E47" s="238">
        <f>+E48+E49</f>
        <v>2</v>
      </c>
      <c r="F47" s="239">
        <f t="shared" ref="F47:Q47" si="13">+F48+F49</f>
        <v>32</v>
      </c>
      <c r="G47" s="239">
        <f t="shared" si="13"/>
        <v>20</v>
      </c>
      <c r="H47" s="239">
        <f t="shared" si="13"/>
        <v>15</v>
      </c>
      <c r="I47" s="239">
        <f t="shared" si="13"/>
        <v>7</v>
      </c>
      <c r="J47" s="239">
        <f t="shared" si="13"/>
        <v>5</v>
      </c>
      <c r="K47" s="239">
        <f t="shared" si="13"/>
        <v>7</v>
      </c>
      <c r="L47" s="239">
        <f t="shared" si="13"/>
        <v>2</v>
      </c>
      <c r="M47" s="239">
        <f t="shared" si="13"/>
        <v>2</v>
      </c>
      <c r="N47" s="239">
        <f t="shared" si="13"/>
        <v>1</v>
      </c>
      <c r="O47" s="239">
        <f t="shared" si="13"/>
        <v>2</v>
      </c>
      <c r="P47" s="239">
        <f t="shared" si="13"/>
        <v>1</v>
      </c>
      <c r="Q47" s="240">
        <f t="shared" si="13"/>
        <v>1</v>
      </c>
      <c r="R47" s="223">
        <v>37.6</v>
      </c>
      <c r="S47" s="184"/>
    </row>
    <row r="48" spans="1:19" s="185" customFormat="1" ht="11.4" customHeight="1">
      <c r="A48" s="189"/>
      <c r="B48" s="197" t="s">
        <v>98</v>
      </c>
      <c r="C48" s="190" t="s">
        <v>178</v>
      </c>
      <c r="D48" s="230">
        <f>SUM(E48:Q48)</f>
        <v>68</v>
      </c>
      <c r="E48" s="231">
        <v>2</v>
      </c>
      <c r="F48" s="232">
        <v>17</v>
      </c>
      <c r="G48" s="232">
        <v>13</v>
      </c>
      <c r="H48" s="232">
        <v>11</v>
      </c>
      <c r="I48" s="232">
        <v>6</v>
      </c>
      <c r="J48" s="232">
        <v>4</v>
      </c>
      <c r="K48" s="232">
        <v>6</v>
      </c>
      <c r="L48" s="232">
        <v>2</v>
      </c>
      <c r="M48" s="232">
        <v>2</v>
      </c>
      <c r="N48" s="232">
        <v>1</v>
      </c>
      <c r="O48" s="232">
        <v>2</v>
      </c>
      <c r="P48" s="232">
        <v>1</v>
      </c>
      <c r="Q48" s="233">
        <v>1</v>
      </c>
      <c r="R48" s="214">
        <v>39.9</v>
      </c>
      <c r="S48" s="184"/>
    </row>
    <row r="49" spans="1:19" s="185" customFormat="1" ht="11.4" customHeight="1">
      <c r="A49" s="189"/>
      <c r="B49" s="198"/>
      <c r="C49" s="199" t="s">
        <v>179</v>
      </c>
      <c r="D49" s="241">
        <f>SUM(E49:Q49)</f>
        <v>29</v>
      </c>
      <c r="E49" s="242">
        <v>0</v>
      </c>
      <c r="F49" s="243">
        <v>15</v>
      </c>
      <c r="G49" s="243">
        <v>7</v>
      </c>
      <c r="H49" s="243">
        <v>4</v>
      </c>
      <c r="I49" s="243">
        <v>1</v>
      </c>
      <c r="J49" s="243">
        <v>1</v>
      </c>
      <c r="K49" s="243">
        <v>1</v>
      </c>
      <c r="L49" s="243">
        <v>0</v>
      </c>
      <c r="M49" s="243">
        <v>0</v>
      </c>
      <c r="N49" s="243">
        <v>0</v>
      </c>
      <c r="O49" s="243">
        <v>0</v>
      </c>
      <c r="P49" s="243">
        <v>0</v>
      </c>
      <c r="Q49" s="244">
        <v>0</v>
      </c>
      <c r="R49" s="228">
        <v>32.299999999999997</v>
      </c>
      <c r="S49" s="184"/>
    </row>
    <row r="50" spans="1:19" s="185" customFormat="1" ht="11.4" customHeight="1">
      <c r="A50" s="189"/>
      <c r="B50" s="197" t="s">
        <v>99</v>
      </c>
      <c r="C50" s="194" t="s">
        <v>177</v>
      </c>
      <c r="D50" s="230">
        <f t="shared" ref="D50:Q50" si="14">+D51+D52</f>
        <v>43</v>
      </c>
      <c r="E50" s="231">
        <f t="shared" si="14"/>
        <v>0</v>
      </c>
      <c r="F50" s="232">
        <f t="shared" si="14"/>
        <v>20</v>
      </c>
      <c r="G50" s="232">
        <f t="shared" si="14"/>
        <v>8</v>
      </c>
      <c r="H50" s="232">
        <f t="shared" si="14"/>
        <v>9</v>
      </c>
      <c r="I50" s="232">
        <f t="shared" si="14"/>
        <v>5</v>
      </c>
      <c r="J50" s="232">
        <f t="shared" si="14"/>
        <v>0</v>
      </c>
      <c r="K50" s="232">
        <f t="shared" si="14"/>
        <v>1</v>
      </c>
      <c r="L50" s="232">
        <f t="shared" si="14"/>
        <v>0</v>
      </c>
      <c r="M50" s="232">
        <f t="shared" si="14"/>
        <v>0</v>
      </c>
      <c r="N50" s="232">
        <f t="shared" si="14"/>
        <v>0</v>
      </c>
      <c r="O50" s="232">
        <f t="shared" si="14"/>
        <v>0</v>
      </c>
      <c r="P50" s="232">
        <f t="shared" si="14"/>
        <v>0</v>
      </c>
      <c r="Q50" s="233">
        <f t="shared" si="14"/>
        <v>0</v>
      </c>
      <c r="R50" s="214">
        <v>32.799999999999997</v>
      </c>
      <c r="S50" s="184"/>
    </row>
    <row r="51" spans="1:19" s="185" customFormat="1" ht="11.4" customHeight="1">
      <c r="A51" s="189"/>
      <c r="B51" s="197" t="s">
        <v>100</v>
      </c>
      <c r="C51" s="190" t="s">
        <v>178</v>
      </c>
      <c r="D51" s="230">
        <f>SUM(E51:Q51)</f>
        <v>30</v>
      </c>
      <c r="E51" s="231">
        <v>0</v>
      </c>
      <c r="F51" s="232">
        <v>11</v>
      </c>
      <c r="G51" s="232">
        <v>5</v>
      </c>
      <c r="H51" s="232">
        <v>8</v>
      </c>
      <c r="I51" s="232">
        <v>5</v>
      </c>
      <c r="J51" s="232">
        <v>0</v>
      </c>
      <c r="K51" s="232">
        <v>1</v>
      </c>
      <c r="L51" s="232">
        <v>0</v>
      </c>
      <c r="M51" s="232">
        <v>0</v>
      </c>
      <c r="N51" s="232">
        <v>0</v>
      </c>
      <c r="O51" s="232">
        <v>0</v>
      </c>
      <c r="P51" s="232">
        <v>0</v>
      </c>
      <c r="Q51" s="233">
        <v>0</v>
      </c>
      <c r="R51" s="214">
        <v>34.1</v>
      </c>
      <c r="S51" s="184"/>
    </row>
    <row r="52" spans="1:19" s="185" customFormat="1" ht="11.4" customHeight="1">
      <c r="A52" s="189"/>
      <c r="B52" s="198"/>
      <c r="C52" s="199" t="s">
        <v>179</v>
      </c>
      <c r="D52" s="241">
        <f>SUM(E52:Q52)</f>
        <v>13</v>
      </c>
      <c r="E52" s="242">
        <v>0</v>
      </c>
      <c r="F52" s="243">
        <v>9</v>
      </c>
      <c r="G52" s="243">
        <v>3</v>
      </c>
      <c r="H52" s="243">
        <v>1</v>
      </c>
      <c r="I52" s="243">
        <v>0</v>
      </c>
      <c r="J52" s="243">
        <v>0</v>
      </c>
      <c r="K52" s="243">
        <v>0</v>
      </c>
      <c r="L52" s="243">
        <v>0</v>
      </c>
      <c r="M52" s="243">
        <v>0</v>
      </c>
      <c r="N52" s="243">
        <v>0</v>
      </c>
      <c r="O52" s="243">
        <v>0</v>
      </c>
      <c r="P52" s="243">
        <v>0</v>
      </c>
      <c r="Q52" s="244">
        <v>0</v>
      </c>
      <c r="R52" s="228">
        <v>29.7</v>
      </c>
      <c r="S52" s="184"/>
    </row>
    <row r="53" spans="1:19" s="185" customFormat="1" ht="11.4" customHeight="1">
      <c r="A53" s="189"/>
      <c r="B53" s="197"/>
      <c r="C53" s="194" t="s">
        <v>177</v>
      </c>
      <c r="D53" s="230">
        <f t="shared" ref="D53:Q53" si="15">+D54+D55</f>
        <v>590</v>
      </c>
      <c r="E53" s="231">
        <f t="shared" si="15"/>
        <v>0</v>
      </c>
      <c r="F53" s="232">
        <f t="shared" si="15"/>
        <v>15</v>
      </c>
      <c r="G53" s="232">
        <f t="shared" si="15"/>
        <v>36</v>
      </c>
      <c r="H53" s="232">
        <f t="shared" si="15"/>
        <v>49</v>
      </c>
      <c r="I53" s="232">
        <f t="shared" si="15"/>
        <v>70</v>
      </c>
      <c r="J53" s="232">
        <f t="shared" si="15"/>
        <v>73</v>
      </c>
      <c r="K53" s="232">
        <f t="shared" si="15"/>
        <v>71</v>
      </c>
      <c r="L53" s="232">
        <f t="shared" si="15"/>
        <v>76</v>
      </c>
      <c r="M53" s="232">
        <f t="shared" si="15"/>
        <v>62</v>
      </c>
      <c r="N53" s="232">
        <f t="shared" si="15"/>
        <v>57</v>
      </c>
      <c r="O53" s="232">
        <f t="shared" si="15"/>
        <v>51</v>
      </c>
      <c r="P53" s="232">
        <f t="shared" si="15"/>
        <v>18</v>
      </c>
      <c r="Q53" s="233">
        <f t="shared" si="15"/>
        <v>12</v>
      </c>
      <c r="R53" s="214">
        <v>54</v>
      </c>
      <c r="S53" s="184"/>
    </row>
    <row r="54" spans="1:19" s="185" customFormat="1" ht="11.4" customHeight="1">
      <c r="A54" s="189"/>
      <c r="B54" s="197" t="s">
        <v>101</v>
      </c>
      <c r="C54" s="190" t="s">
        <v>178</v>
      </c>
      <c r="D54" s="230">
        <f>SUM(E54:Q54)</f>
        <v>441</v>
      </c>
      <c r="E54" s="231">
        <v>0</v>
      </c>
      <c r="F54" s="232">
        <v>7</v>
      </c>
      <c r="G54" s="232">
        <v>23</v>
      </c>
      <c r="H54" s="232">
        <v>28</v>
      </c>
      <c r="I54" s="232">
        <v>51</v>
      </c>
      <c r="J54" s="232">
        <v>49</v>
      </c>
      <c r="K54" s="232">
        <v>46</v>
      </c>
      <c r="L54" s="232">
        <v>56</v>
      </c>
      <c r="M54" s="232">
        <v>57</v>
      </c>
      <c r="N54" s="232">
        <v>50</v>
      </c>
      <c r="O54" s="232">
        <v>45</v>
      </c>
      <c r="P54" s="232">
        <v>18</v>
      </c>
      <c r="Q54" s="233">
        <v>11</v>
      </c>
      <c r="R54" s="214">
        <v>56.1</v>
      </c>
      <c r="S54" s="184"/>
    </row>
    <row r="55" spans="1:19" s="185" customFormat="1" ht="11.4" customHeight="1">
      <c r="A55" s="191"/>
      <c r="B55" s="200"/>
      <c r="C55" s="193" t="s">
        <v>179</v>
      </c>
      <c r="D55" s="234">
        <f>SUM(E55:Q55)</f>
        <v>149</v>
      </c>
      <c r="E55" s="235">
        <v>0</v>
      </c>
      <c r="F55" s="236">
        <v>8</v>
      </c>
      <c r="G55" s="236">
        <v>13</v>
      </c>
      <c r="H55" s="236">
        <v>21</v>
      </c>
      <c r="I55" s="236">
        <v>19</v>
      </c>
      <c r="J55" s="236">
        <v>24</v>
      </c>
      <c r="K55" s="236">
        <v>25</v>
      </c>
      <c r="L55" s="236">
        <v>20</v>
      </c>
      <c r="M55" s="236">
        <v>5</v>
      </c>
      <c r="N55" s="236">
        <v>7</v>
      </c>
      <c r="O55" s="236">
        <v>6</v>
      </c>
      <c r="P55" s="236">
        <v>0</v>
      </c>
      <c r="Q55" s="245">
        <v>1</v>
      </c>
      <c r="R55" s="218">
        <v>48</v>
      </c>
      <c r="S55" s="184"/>
    </row>
    <row r="56" spans="1:19" s="185" customFormat="1" ht="11.4" customHeight="1">
      <c r="A56" s="439" t="s">
        <v>102</v>
      </c>
      <c r="B56" s="440"/>
      <c r="C56" s="194" t="s">
        <v>177</v>
      </c>
      <c r="D56" s="230">
        <f t="shared" ref="D56:P56" si="16">+D57+D58</f>
        <v>0</v>
      </c>
      <c r="E56" s="231">
        <f t="shared" si="16"/>
        <v>0</v>
      </c>
      <c r="F56" s="232">
        <f t="shared" si="16"/>
        <v>0</v>
      </c>
      <c r="G56" s="232">
        <f t="shared" si="16"/>
        <v>0</v>
      </c>
      <c r="H56" s="232">
        <f t="shared" si="16"/>
        <v>0</v>
      </c>
      <c r="I56" s="232">
        <f t="shared" si="16"/>
        <v>0</v>
      </c>
      <c r="J56" s="232">
        <f t="shared" si="16"/>
        <v>0</v>
      </c>
      <c r="K56" s="232">
        <f t="shared" si="16"/>
        <v>0</v>
      </c>
      <c r="L56" s="232">
        <f t="shared" si="16"/>
        <v>0</v>
      </c>
      <c r="M56" s="232">
        <f t="shared" si="16"/>
        <v>0</v>
      </c>
      <c r="N56" s="232">
        <f t="shared" si="16"/>
        <v>0</v>
      </c>
      <c r="O56" s="232">
        <f t="shared" si="16"/>
        <v>0</v>
      </c>
      <c r="P56" s="232">
        <f t="shared" si="16"/>
        <v>0</v>
      </c>
      <c r="Q56" s="233">
        <f>+Q57+Q58</f>
        <v>0</v>
      </c>
      <c r="R56" s="214" t="s">
        <v>210</v>
      </c>
      <c r="S56" s="184"/>
    </row>
    <row r="57" spans="1:19" s="185" customFormat="1" ht="11.4" customHeight="1">
      <c r="A57" s="441"/>
      <c r="B57" s="442"/>
      <c r="C57" s="190" t="s">
        <v>178</v>
      </c>
      <c r="D57" s="230">
        <f>SUM(E57:Q57)</f>
        <v>0</v>
      </c>
      <c r="E57" s="231">
        <v>0</v>
      </c>
      <c r="F57" s="232">
        <v>0</v>
      </c>
      <c r="G57" s="232">
        <v>0</v>
      </c>
      <c r="H57" s="232">
        <v>0</v>
      </c>
      <c r="I57" s="232">
        <v>0</v>
      </c>
      <c r="J57" s="232">
        <v>0</v>
      </c>
      <c r="K57" s="232">
        <v>0</v>
      </c>
      <c r="L57" s="232">
        <v>0</v>
      </c>
      <c r="M57" s="232">
        <v>0</v>
      </c>
      <c r="N57" s="232">
        <v>0</v>
      </c>
      <c r="O57" s="232">
        <v>0</v>
      </c>
      <c r="P57" s="232">
        <v>0</v>
      </c>
      <c r="Q57" s="233">
        <v>0</v>
      </c>
      <c r="R57" s="214" t="s">
        <v>210</v>
      </c>
      <c r="S57" s="184"/>
    </row>
    <row r="58" spans="1:19" s="185" customFormat="1" ht="11.4" customHeight="1">
      <c r="A58" s="443"/>
      <c r="B58" s="444"/>
      <c r="C58" s="193" t="s">
        <v>179</v>
      </c>
      <c r="D58" s="234">
        <f>SUM(E58:Q58)</f>
        <v>0</v>
      </c>
      <c r="E58" s="235">
        <v>0</v>
      </c>
      <c r="F58" s="236">
        <v>0</v>
      </c>
      <c r="G58" s="236">
        <v>0</v>
      </c>
      <c r="H58" s="236">
        <v>0</v>
      </c>
      <c r="I58" s="236">
        <v>0</v>
      </c>
      <c r="J58" s="236">
        <v>0</v>
      </c>
      <c r="K58" s="236">
        <v>0</v>
      </c>
      <c r="L58" s="236">
        <v>0</v>
      </c>
      <c r="M58" s="236">
        <v>0</v>
      </c>
      <c r="N58" s="236">
        <v>0</v>
      </c>
      <c r="O58" s="236">
        <v>0</v>
      </c>
      <c r="P58" s="236">
        <v>0</v>
      </c>
      <c r="Q58" s="245">
        <v>0</v>
      </c>
      <c r="R58" s="218" t="s">
        <v>210</v>
      </c>
      <c r="S58" s="184"/>
    </row>
    <row r="59" spans="1:19" s="185" customFormat="1" ht="11.4" customHeight="1">
      <c r="A59" s="439" t="s">
        <v>216</v>
      </c>
      <c r="B59" s="440"/>
      <c r="C59" s="194" t="s">
        <v>177</v>
      </c>
      <c r="D59" s="210">
        <f>D60+D61</f>
        <v>0</v>
      </c>
      <c r="E59" s="211">
        <f>E60+E61</f>
        <v>0</v>
      </c>
      <c r="F59" s="212">
        <f>F60+F61</f>
        <v>0</v>
      </c>
      <c r="G59" s="212">
        <f>G60+G61</f>
        <v>0</v>
      </c>
      <c r="H59" s="212">
        <v>0</v>
      </c>
      <c r="I59" s="212">
        <f t="shared" ref="I59:Q59" si="17">I60+I61</f>
        <v>0</v>
      </c>
      <c r="J59" s="212">
        <f t="shared" si="17"/>
        <v>0</v>
      </c>
      <c r="K59" s="212">
        <f t="shared" si="17"/>
        <v>0</v>
      </c>
      <c r="L59" s="212">
        <f t="shared" si="17"/>
        <v>0</v>
      </c>
      <c r="M59" s="212">
        <f t="shared" si="17"/>
        <v>0</v>
      </c>
      <c r="N59" s="212">
        <f t="shared" si="17"/>
        <v>0</v>
      </c>
      <c r="O59" s="212">
        <f t="shared" si="17"/>
        <v>0</v>
      </c>
      <c r="P59" s="212">
        <f t="shared" si="17"/>
        <v>0</v>
      </c>
      <c r="Q59" s="213">
        <f t="shared" si="17"/>
        <v>0</v>
      </c>
      <c r="R59" s="214" t="s">
        <v>210</v>
      </c>
      <c r="S59" s="184"/>
    </row>
    <row r="60" spans="1:19" s="185" customFormat="1" ht="11.4" customHeight="1">
      <c r="A60" s="441"/>
      <c r="B60" s="442"/>
      <c r="C60" s="190" t="s">
        <v>178</v>
      </c>
      <c r="D60" s="210">
        <f>SUM(E60:Q60)</f>
        <v>0</v>
      </c>
      <c r="E60" s="211">
        <v>0</v>
      </c>
      <c r="F60" s="212">
        <v>0</v>
      </c>
      <c r="G60" s="212">
        <v>0</v>
      </c>
      <c r="H60" s="212">
        <v>0</v>
      </c>
      <c r="I60" s="212">
        <v>0</v>
      </c>
      <c r="J60" s="212">
        <v>0</v>
      </c>
      <c r="K60" s="212">
        <v>0</v>
      </c>
      <c r="L60" s="212">
        <v>0</v>
      </c>
      <c r="M60" s="212">
        <v>0</v>
      </c>
      <c r="N60" s="212">
        <v>0</v>
      </c>
      <c r="O60" s="212">
        <v>0</v>
      </c>
      <c r="P60" s="212">
        <v>0</v>
      </c>
      <c r="Q60" s="213">
        <v>0</v>
      </c>
      <c r="R60" s="214" t="s">
        <v>210</v>
      </c>
      <c r="S60" s="184"/>
    </row>
    <row r="61" spans="1:19" s="185" customFormat="1" ht="11.4" customHeight="1">
      <c r="A61" s="443"/>
      <c r="B61" s="444"/>
      <c r="C61" s="193" t="s">
        <v>179</v>
      </c>
      <c r="D61" s="215">
        <f>SUM(E61:Q61)</f>
        <v>0</v>
      </c>
      <c r="E61" s="216">
        <v>0</v>
      </c>
      <c r="F61" s="217">
        <v>0</v>
      </c>
      <c r="G61" s="217">
        <v>0</v>
      </c>
      <c r="H61" s="217">
        <v>0</v>
      </c>
      <c r="I61" s="217">
        <v>0</v>
      </c>
      <c r="J61" s="217">
        <v>0</v>
      </c>
      <c r="K61" s="217">
        <v>0</v>
      </c>
      <c r="L61" s="217">
        <v>0</v>
      </c>
      <c r="M61" s="217">
        <v>0</v>
      </c>
      <c r="N61" s="217">
        <v>0</v>
      </c>
      <c r="O61" s="217">
        <v>0</v>
      </c>
      <c r="P61" s="217">
        <v>0</v>
      </c>
      <c r="Q61" s="229">
        <v>0</v>
      </c>
      <c r="R61" s="218" t="s">
        <v>215</v>
      </c>
      <c r="S61" s="184"/>
    </row>
    <row r="62" spans="1:19" s="185" customFormat="1" ht="11.4" customHeight="1">
      <c r="A62" s="445" t="s">
        <v>103</v>
      </c>
      <c r="B62" s="446"/>
      <c r="C62" s="194" t="s">
        <v>177</v>
      </c>
      <c r="D62" s="230">
        <f t="shared" ref="D62:Q62" si="18">+D63+D64</f>
        <v>9</v>
      </c>
      <c r="E62" s="231">
        <f t="shared" si="18"/>
        <v>0</v>
      </c>
      <c r="F62" s="232">
        <f t="shared" si="18"/>
        <v>0</v>
      </c>
      <c r="G62" s="232">
        <f t="shared" si="18"/>
        <v>0</v>
      </c>
      <c r="H62" s="232">
        <f t="shared" si="18"/>
        <v>0</v>
      </c>
      <c r="I62" s="232">
        <f t="shared" si="18"/>
        <v>1</v>
      </c>
      <c r="J62" s="232">
        <f t="shared" si="18"/>
        <v>1</v>
      </c>
      <c r="K62" s="232">
        <f t="shared" si="18"/>
        <v>2</v>
      </c>
      <c r="L62" s="232">
        <f t="shared" si="18"/>
        <v>4</v>
      </c>
      <c r="M62" s="232">
        <f t="shared" si="18"/>
        <v>1</v>
      </c>
      <c r="N62" s="232">
        <f t="shared" si="18"/>
        <v>0</v>
      </c>
      <c r="O62" s="232">
        <f t="shared" si="18"/>
        <v>0</v>
      </c>
      <c r="P62" s="232">
        <f t="shared" si="18"/>
        <v>0</v>
      </c>
      <c r="Q62" s="233">
        <f t="shared" si="18"/>
        <v>0</v>
      </c>
      <c r="R62" s="214">
        <v>54.3</v>
      </c>
      <c r="S62" s="184"/>
    </row>
    <row r="63" spans="1:19" s="185" customFormat="1" ht="11.4" customHeight="1">
      <c r="A63" s="447"/>
      <c r="B63" s="448"/>
      <c r="C63" s="190" t="s">
        <v>178</v>
      </c>
      <c r="D63" s="230">
        <f>SUM(E63:Q63)</f>
        <v>4</v>
      </c>
      <c r="E63" s="231">
        <v>0</v>
      </c>
      <c r="F63" s="232">
        <v>0</v>
      </c>
      <c r="G63" s="232">
        <v>0</v>
      </c>
      <c r="H63" s="232">
        <v>0</v>
      </c>
      <c r="I63" s="232">
        <v>0</v>
      </c>
      <c r="J63" s="232">
        <v>0</v>
      </c>
      <c r="K63" s="232">
        <v>1</v>
      </c>
      <c r="L63" s="232">
        <v>3</v>
      </c>
      <c r="M63" s="232">
        <v>0</v>
      </c>
      <c r="N63" s="232">
        <v>0</v>
      </c>
      <c r="O63" s="232">
        <v>0</v>
      </c>
      <c r="P63" s="232">
        <v>0</v>
      </c>
      <c r="Q63" s="233">
        <v>0</v>
      </c>
      <c r="R63" s="214">
        <v>55.9</v>
      </c>
      <c r="S63" s="184"/>
    </row>
    <row r="64" spans="1:19" s="185" customFormat="1" ht="11.4" customHeight="1">
      <c r="A64" s="449"/>
      <c r="B64" s="450"/>
      <c r="C64" s="193" t="s">
        <v>179</v>
      </c>
      <c r="D64" s="234">
        <f>SUM(E64:Q64)</f>
        <v>5</v>
      </c>
      <c r="E64" s="235">
        <v>0</v>
      </c>
      <c r="F64" s="236">
        <v>0</v>
      </c>
      <c r="G64" s="236">
        <v>0</v>
      </c>
      <c r="H64" s="236">
        <v>0</v>
      </c>
      <c r="I64" s="236">
        <v>1</v>
      </c>
      <c r="J64" s="236">
        <v>1</v>
      </c>
      <c r="K64" s="236">
        <v>1</v>
      </c>
      <c r="L64" s="236">
        <v>1</v>
      </c>
      <c r="M64" s="236">
        <v>1</v>
      </c>
      <c r="N64" s="236">
        <v>0</v>
      </c>
      <c r="O64" s="236">
        <v>0</v>
      </c>
      <c r="P64" s="236">
        <v>0</v>
      </c>
      <c r="Q64" s="245">
        <v>0</v>
      </c>
      <c r="R64" s="218">
        <v>52.9</v>
      </c>
      <c r="S64" s="184"/>
    </row>
    <row r="65" spans="1:19" s="185" customFormat="1" ht="11.4" customHeight="1">
      <c r="A65" s="189"/>
      <c r="B65" s="187"/>
      <c r="C65" s="194" t="s">
        <v>177</v>
      </c>
      <c r="D65" s="230">
        <f t="shared" ref="D65:Q65" si="19">+D66+D67</f>
        <v>3</v>
      </c>
      <c r="E65" s="232">
        <f t="shared" si="19"/>
        <v>0</v>
      </c>
      <c r="F65" s="232">
        <f t="shared" si="19"/>
        <v>0</v>
      </c>
      <c r="G65" s="232">
        <f t="shared" si="19"/>
        <v>0</v>
      </c>
      <c r="H65" s="232">
        <f t="shared" si="19"/>
        <v>1</v>
      </c>
      <c r="I65" s="232">
        <f t="shared" si="19"/>
        <v>0</v>
      </c>
      <c r="J65" s="232">
        <f t="shared" si="19"/>
        <v>0</v>
      </c>
      <c r="K65" s="232">
        <f t="shared" si="19"/>
        <v>0</v>
      </c>
      <c r="L65" s="232">
        <f t="shared" si="19"/>
        <v>1</v>
      </c>
      <c r="M65" s="232">
        <f t="shared" si="19"/>
        <v>1</v>
      </c>
      <c r="N65" s="232">
        <f t="shared" si="19"/>
        <v>0</v>
      </c>
      <c r="O65" s="232">
        <f t="shared" si="19"/>
        <v>0</v>
      </c>
      <c r="P65" s="232">
        <f t="shared" si="19"/>
        <v>0</v>
      </c>
      <c r="Q65" s="232">
        <f t="shared" si="19"/>
        <v>0</v>
      </c>
      <c r="R65" s="246">
        <v>52.4</v>
      </c>
      <c r="S65" s="184"/>
    </row>
    <row r="66" spans="1:19" s="185" customFormat="1" ht="11.4" customHeight="1">
      <c r="A66" s="189" t="s">
        <v>184</v>
      </c>
      <c r="B66" s="187"/>
      <c r="C66" s="190" t="s">
        <v>178</v>
      </c>
      <c r="D66" s="247">
        <f>SUM(E66:Q66)</f>
        <v>1</v>
      </c>
      <c r="E66" s="248">
        <v>0</v>
      </c>
      <c r="F66" s="248">
        <v>0</v>
      </c>
      <c r="G66" s="248">
        <v>0</v>
      </c>
      <c r="H66" s="248">
        <v>1</v>
      </c>
      <c r="I66" s="248">
        <v>0</v>
      </c>
      <c r="J66" s="248">
        <v>0</v>
      </c>
      <c r="K66" s="248">
        <v>0</v>
      </c>
      <c r="L66" s="248">
        <v>0</v>
      </c>
      <c r="M66" s="248">
        <v>0</v>
      </c>
      <c r="N66" s="248">
        <v>0</v>
      </c>
      <c r="O66" s="248">
        <v>0</v>
      </c>
      <c r="P66" s="248">
        <v>0</v>
      </c>
      <c r="Q66" s="248">
        <v>0</v>
      </c>
      <c r="R66" s="214">
        <v>39.299999999999997</v>
      </c>
      <c r="S66" s="184"/>
    </row>
    <row r="67" spans="1:19" s="185" customFormat="1" ht="11.4" customHeight="1">
      <c r="A67" s="191"/>
      <c r="B67" s="192"/>
      <c r="C67" s="193" t="s">
        <v>179</v>
      </c>
      <c r="D67" s="249">
        <f>SUM(E67:Q67)</f>
        <v>2</v>
      </c>
      <c r="E67" s="250">
        <v>0</v>
      </c>
      <c r="F67" s="250">
        <v>0</v>
      </c>
      <c r="G67" s="250">
        <v>0</v>
      </c>
      <c r="H67" s="250">
        <v>0</v>
      </c>
      <c r="I67" s="250">
        <v>0</v>
      </c>
      <c r="J67" s="250">
        <v>0</v>
      </c>
      <c r="K67" s="250">
        <v>0</v>
      </c>
      <c r="L67" s="250">
        <v>1</v>
      </c>
      <c r="M67" s="250">
        <v>1</v>
      </c>
      <c r="N67" s="250">
        <v>0</v>
      </c>
      <c r="O67" s="250">
        <v>0</v>
      </c>
      <c r="P67" s="250">
        <v>0</v>
      </c>
      <c r="Q67" s="250">
        <v>0</v>
      </c>
      <c r="R67" s="218">
        <v>58.9</v>
      </c>
      <c r="S67" s="184"/>
    </row>
    <row r="68" spans="1:19" s="185" customFormat="1" ht="11.4" customHeight="1">
      <c r="A68" s="439" t="s">
        <v>217</v>
      </c>
      <c r="B68" s="440"/>
      <c r="C68" s="194" t="s">
        <v>177</v>
      </c>
      <c r="D68" s="210">
        <f>D69+D70</f>
        <v>12</v>
      </c>
      <c r="E68" s="211">
        <f>E69+E70</f>
        <v>0</v>
      </c>
      <c r="F68" s="212">
        <f>F69+F70</f>
        <v>1</v>
      </c>
      <c r="G68" s="212">
        <f>G69+G70</f>
        <v>0</v>
      </c>
      <c r="H68" s="212">
        <f t="shared" ref="H68:Q68" si="20">H69+H70</f>
        <v>3</v>
      </c>
      <c r="I68" s="212">
        <f t="shared" si="20"/>
        <v>1</v>
      </c>
      <c r="J68" s="212">
        <f t="shared" si="20"/>
        <v>1</v>
      </c>
      <c r="K68" s="212">
        <f t="shared" si="20"/>
        <v>0</v>
      </c>
      <c r="L68" s="212">
        <f t="shared" si="20"/>
        <v>0</v>
      </c>
      <c r="M68" s="212">
        <f t="shared" si="20"/>
        <v>0</v>
      </c>
      <c r="N68" s="212">
        <f t="shared" si="20"/>
        <v>0</v>
      </c>
      <c r="O68" s="212">
        <f t="shared" si="20"/>
        <v>3</v>
      </c>
      <c r="P68" s="212">
        <f t="shared" si="20"/>
        <v>0</v>
      </c>
      <c r="Q68" s="213">
        <f t="shared" si="20"/>
        <v>3</v>
      </c>
      <c r="R68" s="214">
        <v>59</v>
      </c>
      <c r="S68" s="184"/>
    </row>
    <row r="69" spans="1:19" s="185" customFormat="1" ht="11.4" customHeight="1">
      <c r="A69" s="441"/>
      <c r="B69" s="442"/>
      <c r="C69" s="190" t="s">
        <v>178</v>
      </c>
      <c r="D69" s="210">
        <f>SUM(E69:Q69)</f>
        <v>8</v>
      </c>
      <c r="E69" s="211">
        <v>0</v>
      </c>
      <c r="F69" s="212">
        <v>1</v>
      </c>
      <c r="G69" s="212">
        <v>0</v>
      </c>
      <c r="H69" s="212">
        <v>2</v>
      </c>
      <c r="I69" s="212">
        <v>0</v>
      </c>
      <c r="J69" s="212">
        <v>0</v>
      </c>
      <c r="K69" s="212">
        <v>0</v>
      </c>
      <c r="L69" s="212">
        <v>0</v>
      </c>
      <c r="M69" s="212">
        <v>0</v>
      </c>
      <c r="N69" s="212">
        <v>0</v>
      </c>
      <c r="O69" s="212">
        <v>3</v>
      </c>
      <c r="P69" s="212">
        <v>0</v>
      </c>
      <c r="Q69" s="213">
        <v>2</v>
      </c>
      <c r="R69" s="214">
        <v>60.6</v>
      </c>
      <c r="S69" s="184"/>
    </row>
    <row r="70" spans="1:19" s="185" customFormat="1" ht="11.4" customHeight="1">
      <c r="A70" s="443"/>
      <c r="B70" s="444"/>
      <c r="C70" s="193" t="s">
        <v>179</v>
      </c>
      <c r="D70" s="215">
        <f>SUM(E70:Q70)</f>
        <v>4</v>
      </c>
      <c r="E70" s="216">
        <v>0</v>
      </c>
      <c r="F70" s="217">
        <v>0</v>
      </c>
      <c r="G70" s="217">
        <v>0</v>
      </c>
      <c r="H70" s="217">
        <v>1</v>
      </c>
      <c r="I70" s="217">
        <v>1</v>
      </c>
      <c r="J70" s="217">
        <v>1</v>
      </c>
      <c r="K70" s="217">
        <v>0</v>
      </c>
      <c r="L70" s="217">
        <v>0</v>
      </c>
      <c r="M70" s="217">
        <v>0</v>
      </c>
      <c r="N70" s="217">
        <v>0</v>
      </c>
      <c r="O70" s="217">
        <v>0</v>
      </c>
      <c r="P70" s="217">
        <v>0</v>
      </c>
      <c r="Q70" s="229">
        <v>1</v>
      </c>
      <c r="R70" s="218">
        <v>55.6</v>
      </c>
      <c r="S70" s="184"/>
    </row>
    <row r="71" spans="1:19" s="185" customFormat="1" ht="11.4" customHeight="1">
      <c r="A71" s="439" t="s">
        <v>218</v>
      </c>
      <c r="B71" s="440"/>
      <c r="C71" s="194" t="s">
        <v>177</v>
      </c>
      <c r="D71" s="210">
        <f>D72+D73</f>
        <v>0</v>
      </c>
      <c r="E71" s="211">
        <f>E72+E73</f>
        <v>0</v>
      </c>
      <c r="F71" s="212">
        <f>F72+F73</f>
        <v>0</v>
      </c>
      <c r="G71" s="212">
        <f>G72+G73</f>
        <v>0</v>
      </c>
      <c r="H71" s="212">
        <v>0</v>
      </c>
      <c r="I71" s="212">
        <f t="shared" ref="I71:Q71" si="21">I72+I73</f>
        <v>0</v>
      </c>
      <c r="J71" s="212">
        <f t="shared" si="21"/>
        <v>0</v>
      </c>
      <c r="K71" s="212">
        <f t="shared" si="21"/>
        <v>0</v>
      </c>
      <c r="L71" s="212">
        <f t="shared" si="21"/>
        <v>0</v>
      </c>
      <c r="M71" s="212">
        <f t="shared" si="21"/>
        <v>0</v>
      </c>
      <c r="N71" s="212">
        <f t="shared" si="21"/>
        <v>0</v>
      </c>
      <c r="O71" s="212">
        <f t="shared" si="21"/>
        <v>0</v>
      </c>
      <c r="P71" s="212">
        <f t="shared" si="21"/>
        <v>0</v>
      </c>
      <c r="Q71" s="213">
        <f t="shared" si="21"/>
        <v>0</v>
      </c>
      <c r="R71" s="214" t="s">
        <v>210</v>
      </c>
      <c r="S71" s="184"/>
    </row>
    <row r="72" spans="1:19" s="185" customFormat="1" ht="11.4" customHeight="1">
      <c r="A72" s="441"/>
      <c r="B72" s="442"/>
      <c r="C72" s="190" t="s">
        <v>178</v>
      </c>
      <c r="D72" s="210">
        <f>SUM(E72:Q72)</f>
        <v>0</v>
      </c>
      <c r="E72" s="211">
        <v>0</v>
      </c>
      <c r="F72" s="212">
        <v>0</v>
      </c>
      <c r="G72" s="212">
        <v>0</v>
      </c>
      <c r="H72" s="212">
        <v>0</v>
      </c>
      <c r="I72" s="212">
        <v>0</v>
      </c>
      <c r="J72" s="212">
        <v>0</v>
      </c>
      <c r="K72" s="212">
        <v>0</v>
      </c>
      <c r="L72" s="212">
        <v>0</v>
      </c>
      <c r="M72" s="212">
        <v>0</v>
      </c>
      <c r="N72" s="212">
        <v>0</v>
      </c>
      <c r="O72" s="212">
        <v>0</v>
      </c>
      <c r="P72" s="212">
        <v>0</v>
      </c>
      <c r="Q72" s="213">
        <v>0</v>
      </c>
      <c r="R72" s="214" t="s">
        <v>210</v>
      </c>
      <c r="S72" s="184"/>
    </row>
    <row r="73" spans="1:19" s="185" customFormat="1" ht="11.4" customHeight="1">
      <c r="A73" s="443"/>
      <c r="B73" s="444"/>
      <c r="C73" s="193" t="s">
        <v>179</v>
      </c>
      <c r="D73" s="215">
        <f>SUM(E73:Q73)</f>
        <v>0</v>
      </c>
      <c r="E73" s="216">
        <v>0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  <c r="M73" s="217">
        <v>0</v>
      </c>
      <c r="N73" s="217">
        <v>0</v>
      </c>
      <c r="O73" s="217">
        <v>0</v>
      </c>
      <c r="P73" s="217">
        <v>0</v>
      </c>
      <c r="Q73" s="229">
        <v>0</v>
      </c>
      <c r="R73" s="218" t="s">
        <v>215</v>
      </c>
      <c r="S73" s="184"/>
    </row>
    <row r="74" spans="1:19" s="185" customFormat="1" ht="11.4" customHeight="1">
      <c r="C74" s="201"/>
      <c r="R74" s="202"/>
      <c r="S74" s="184"/>
    </row>
    <row r="75" spans="1:19" ht="11.4" customHeight="1">
      <c r="A75" s="176" t="s">
        <v>229</v>
      </c>
      <c r="R75" s="429" t="s">
        <v>246</v>
      </c>
      <c r="S75" s="428"/>
    </row>
    <row r="76" spans="1:19" s="185" customFormat="1" ht="11.4" customHeight="1" thickBot="1">
      <c r="A76" s="437" t="s">
        <v>93</v>
      </c>
      <c r="B76" s="438"/>
      <c r="C76" s="178" t="s">
        <v>94</v>
      </c>
      <c r="D76" s="179" t="s">
        <v>77</v>
      </c>
      <c r="E76" s="180" t="s">
        <v>95</v>
      </c>
      <c r="F76" s="203" t="s">
        <v>78</v>
      </c>
      <c r="G76" s="203" t="s">
        <v>79</v>
      </c>
      <c r="H76" s="203" t="s">
        <v>80</v>
      </c>
      <c r="I76" s="203" t="s">
        <v>81</v>
      </c>
      <c r="J76" s="203" t="s">
        <v>82</v>
      </c>
      <c r="K76" s="203" t="s">
        <v>83</v>
      </c>
      <c r="L76" s="203" t="s">
        <v>84</v>
      </c>
      <c r="M76" s="203" t="s">
        <v>85</v>
      </c>
      <c r="N76" s="203" t="s">
        <v>86</v>
      </c>
      <c r="O76" s="203" t="s">
        <v>87</v>
      </c>
      <c r="P76" s="203" t="s">
        <v>88</v>
      </c>
      <c r="Q76" s="182" t="s">
        <v>96</v>
      </c>
      <c r="R76" s="183" t="s">
        <v>176</v>
      </c>
      <c r="S76" s="184"/>
    </row>
    <row r="77" spans="1:19" s="185" customFormat="1" ht="11.4" customHeight="1" thickTop="1">
      <c r="A77" s="189"/>
      <c r="B77" s="187"/>
      <c r="C77" s="188" t="s">
        <v>177</v>
      </c>
      <c r="D77" s="210">
        <f t="shared" ref="D77:Q77" si="22">D78+D79</f>
        <v>2210</v>
      </c>
      <c r="E77" s="211">
        <f t="shared" si="22"/>
        <v>7</v>
      </c>
      <c r="F77" s="212">
        <f t="shared" si="22"/>
        <v>243</v>
      </c>
      <c r="G77" s="212">
        <f t="shared" si="22"/>
        <v>308</v>
      </c>
      <c r="H77" s="212">
        <f t="shared" si="22"/>
        <v>342</v>
      </c>
      <c r="I77" s="212">
        <f t="shared" si="22"/>
        <v>253</v>
      </c>
      <c r="J77" s="212">
        <f t="shared" si="22"/>
        <v>255</v>
      </c>
      <c r="K77" s="212">
        <f t="shared" si="22"/>
        <v>187</v>
      </c>
      <c r="L77" s="212">
        <f t="shared" si="22"/>
        <v>188</v>
      </c>
      <c r="M77" s="212">
        <f t="shared" si="22"/>
        <v>185</v>
      </c>
      <c r="N77" s="212">
        <f t="shared" si="22"/>
        <v>119</v>
      </c>
      <c r="O77" s="212">
        <f t="shared" si="22"/>
        <v>77</v>
      </c>
      <c r="P77" s="212">
        <f t="shared" si="22"/>
        <v>29</v>
      </c>
      <c r="Q77" s="212">
        <f t="shared" si="22"/>
        <v>17</v>
      </c>
      <c r="R77" s="214">
        <v>46.1</v>
      </c>
      <c r="S77" s="451"/>
    </row>
    <row r="78" spans="1:19" s="185" customFormat="1" ht="11.4" customHeight="1">
      <c r="A78" s="441" t="s">
        <v>90</v>
      </c>
      <c r="B78" s="442"/>
      <c r="C78" s="190" t="s">
        <v>178</v>
      </c>
      <c r="D78" s="230">
        <f>SUM(E78:Q78)</f>
        <v>833</v>
      </c>
      <c r="E78" s="231">
        <v>2</v>
      </c>
      <c r="F78" s="232">
        <v>95</v>
      </c>
      <c r="G78" s="232">
        <v>111</v>
      </c>
      <c r="H78" s="232">
        <v>150</v>
      </c>
      <c r="I78" s="232">
        <v>100</v>
      </c>
      <c r="J78" s="232">
        <v>85</v>
      </c>
      <c r="K78" s="232">
        <v>72</v>
      </c>
      <c r="L78" s="232">
        <v>68</v>
      </c>
      <c r="M78" s="232">
        <v>64</v>
      </c>
      <c r="N78" s="232">
        <v>37</v>
      </c>
      <c r="O78" s="232">
        <v>26</v>
      </c>
      <c r="P78" s="232">
        <v>14</v>
      </c>
      <c r="Q78" s="233">
        <v>9</v>
      </c>
      <c r="R78" s="214">
        <v>45.7</v>
      </c>
      <c r="S78" s="451"/>
    </row>
    <row r="79" spans="1:19" s="185" customFormat="1" ht="11.4" customHeight="1">
      <c r="A79" s="191"/>
      <c r="B79" s="192"/>
      <c r="C79" s="193" t="s">
        <v>179</v>
      </c>
      <c r="D79" s="234">
        <f>SUM(E79:Q79)</f>
        <v>1377</v>
      </c>
      <c r="E79" s="235">
        <v>5</v>
      </c>
      <c r="F79" s="236">
        <v>148</v>
      </c>
      <c r="G79" s="236">
        <v>197</v>
      </c>
      <c r="H79" s="236">
        <v>192</v>
      </c>
      <c r="I79" s="236">
        <v>153</v>
      </c>
      <c r="J79" s="236">
        <v>170</v>
      </c>
      <c r="K79" s="236">
        <v>115</v>
      </c>
      <c r="L79" s="236">
        <v>120</v>
      </c>
      <c r="M79" s="236">
        <v>121</v>
      </c>
      <c r="N79" s="236">
        <v>82</v>
      </c>
      <c r="O79" s="236">
        <v>51</v>
      </c>
      <c r="P79" s="236">
        <v>15</v>
      </c>
      <c r="Q79" s="245">
        <v>8</v>
      </c>
      <c r="R79" s="218">
        <v>46.3</v>
      </c>
      <c r="S79" s="451"/>
    </row>
    <row r="80" spans="1:19" s="185" customFormat="1" ht="11.4" customHeight="1">
      <c r="A80" s="189"/>
      <c r="B80" s="187"/>
      <c r="C80" s="194" t="s">
        <v>177</v>
      </c>
      <c r="D80" s="230">
        <f t="shared" ref="D80:Q80" si="23">D81+D82</f>
        <v>1119</v>
      </c>
      <c r="E80" s="231">
        <f t="shared" si="23"/>
        <v>2</v>
      </c>
      <c r="F80" s="232">
        <f t="shared" si="23"/>
        <v>90</v>
      </c>
      <c r="G80" s="232">
        <f t="shared" si="23"/>
        <v>154</v>
      </c>
      <c r="H80" s="232">
        <f t="shared" si="23"/>
        <v>178</v>
      </c>
      <c r="I80" s="232">
        <f t="shared" si="23"/>
        <v>137</v>
      </c>
      <c r="J80" s="232">
        <f t="shared" si="23"/>
        <v>146</v>
      </c>
      <c r="K80" s="232">
        <f t="shared" si="23"/>
        <v>98</v>
      </c>
      <c r="L80" s="232">
        <f t="shared" si="23"/>
        <v>108</v>
      </c>
      <c r="M80" s="232">
        <f t="shared" si="23"/>
        <v>102</v>
      </c>
      <c r="N80" s="232">
        <f t="shared" si="23"/>
        <v>62</v>
      </c>
      <c r="O80" s="232">
        <f t="shared" si="23"/>
        <v>25</v>
      </c>
      <c r="P80" s="232">
        <f t="shared" si="23"/>
        <v>13</v>
      </c>
      <c r="Q80" s="233">
        <f t="shared" si="23"/>
        <v>4</v>
      </c>
      <c r="R80" s="214">
        <v>46.4</v>
      </c>
      <c r="S80" s="184"/>
    </row>
    <row r="81" spans="1:19" s="185" customFormat="1" ht="11.4" customHeight="1">
      <c r="A81" s="441" t="s">
        <v>91</v>
      </c>
      <c r="B81" s="442"/>
      <c r="C81" s="190" t="s">
        <v>178</v>
      </c>
      <c r="D81" s="230">
        <f>SUM(E81:Q81)</f>
        <v>368</v>
      </c>
      <c r="E81" s="231">
        <v>1</v>
      </c>
      <c r="F81" s="232">
        <v>30</v>
      </c>
      <c r="G81" s="232">
        <v>56</v>
      </c>
      <c r="H81" s="232">
        <v>66</v>
      </c>
      <c r="I81" s="232">
        <v>43</v>
      </c>
      <c r="J81" s="232">
        <v>41</v>
      </c>
      <c r="K81" s="232">
        <v>29</v>
      </c>
      <c r="L81" s="232">
        <v>36</v>
      </c>
      <c r="M81" s="232">
        <v>32</v>
      </c>
      <c r="N81" s="232">
        <v>16</v>
      </c>
      <c r="O81" s="232">
        <v>9</v>
      </c>
      <c r="P81" s="232">
        <v>5</v>
      </c>
      <c r="Q81" s="233">
        <v>4</v>
      </c>
      <c r="R81" s="214">
        <v>46</v>
      </c>
      <c r="S81" s="184"/>
    </row>
    <row r="82" spans="1:19" s="185" customFormat="1" ht="11.4" customHeight="1">
      <c r="A82" s="205"/>
      <c r="B82" s="206"/>
      <c r="C82" s="193" t="s">
        <v>179</v>
      </c>
      <c r="D82" s="234">
        <f>SUM(E82:Q82)</f>
        <v>751</v>
      </c>
      <c r="E82" s="235">
        <v>1</v>
      </c>
      <c r="F82" s="236">
        <v>60</v>
      </c>
      <c r="G82" s="236">
        <v>98</v>
      </c>
      <c r="H82" s="236">
        <v>112</v>
      </c>
      <c r="I82" s="236">
        <v>94</v>
      </c>
      <c r="J82" s="236">
        <v>105</v>
      </c>
      <c r="K82" s="236">
        <v>69</v>
      </c>
      <c r="L82" s="236">
        <v>72</v>
      </c>
      <c r="M82" s="236">
        <v>70</v>
      </c>
      <c r="N82" s="236">
        <v>46</v>
      </c>
      <c r="O82" s="236">
        <v>16</v>
      </c>
      <c r="P82" s="236">
        <v>8</v>
      </c>
      <c r="Q82" s="245">
        <v>0</v>
      </c>
      <c r="R82" s="218">
        <v>46.6</v>
      </c>
      <c r="S82" s="184"/>
    </row>
    <row r="83" spans="1:19" s="185" customFormat="1" ht="11.4" customHeight="1">
      <c r="A83" s="207"/>
      <c r="B83" s="208"/>
      <c r="C83" s="194" t="s">
        <v>177</v>
      </c>
      <c r="D83" s="230">
        <f t="shared" ref="D83:Q83" si="24">D84+D85</f>
        <v>662</v>
      </c>
      <c r="E83" s="231">
        <f t="shared" si="24"/>
        <v>5</v>
      </c>
      <c r="F83" s="232">
        <f t="shared" si="24"/>
        <v>119</v>
      </c>
      <c r="G83" s="232">
        <f t="shared" si="24"/>
        <v>119</v>
      </c>
      <c r="H83" s="232">
        <f t="shared" si="24"/>
        <v>98</v>
      </c>
      <c r="I83" s="232">
        <f t="shared" si="24"/>
        <v>69</v>
      </c>
      <c r="J83" s="232">
        <f t="shared" si="24"/>
        <v>66</v>
      </c>
      <c r="K83" s="232">
        <f t="shared" si="24"/>
        <v>46</v>
      </c>
      <c r="L83" s="232">
        <f t="shared" si="24"/>
        <v>44</v>
      </c>
      <c r="M83" s="232">
        <f t="shared" si="24"/>
        <v>43</v>
      </c>
      <c r="N83" s="232">
        <f t="shared" si="24"/>
        <v>21</v>
      </c>
      <c r="O83" s="232">
        <f t="shared" si="24"/>
        <v>24</v>
      </c>
      <c r="P83" s="232">
        <f t="shared" si="24"/>
        <v>6</v>
      </c>
      <c r="Q83" s="233">
        <f t="shared" si="24"/>
        <v>2</v>
      </c>
      <c r="R83" s="214">
        <v>42.8</v>
      </c>
      <c r="S83" s="184"/>
    </row>
    <row r="84" spans="1:19" s="185" customFormat="1" ht="11.4" customHeight="1">
      <c r="A84" s="441" t="s">
        <v>104</v>
      </c>
      <c r="B84" s="442"/>
      <c r="C84" s="190" t="s">
        <v>178</v>
      </c>
      <c r="D84" s="230">
        <f>SUM(E84:Q84)</f>
        <v>217</v>
      </c>
      <c r="E84" s="231">
        <v>1</v>
      </c>
      <c r="F84" s="232">
        <v>46</v>
      </c>
      <c r="G84" s="232">
        <v>43</v>
      </c>
      <c r="H84" s="232">
        <v>41</v>
      </c>
      <c r="I84" s="232">
        <v>28</v>
      </c>
      <c r="J84" s="232">
        <v>14</v>
      </c>
      <c r="K84" s="232">
        <v>14</v>
      </c>
      <c r="L84" s="232">
        <v>7</v>
      </c>
      <c r="M84" s="232">
        <v>10</v>
      </c>
      <c r="N84" s="232">
        <v>5</v>
      </c>
      <c r="O84" s="232">
        <v>4</v>
      </c>
      <c r="P84" s="232">
        <v>3</v>
      </c>
      <c r="Q84" s="233">
        <v>1</v>
      </c>
      <c r="R84" s="214">
        <v>40.5</v>
      </c>
      <c r="S84" s="184"/>
    </row>
    <row r="85" spans="1:19" s="185" customFormat="1" ht="11.4" customHeight="1">
      <c r="A85" s="205"/>
      <c r="B85" s="206"/>
      <c r="C85" s="193" t="s">
        <v>179</v>
      </c>
      <c r="D85" s="234">
        <f>SUM(E85:Q85)</f>
        <v>445</v>
      </c>
      <c r="E85" s="235">
        <v>4</v>
      </c>
      <c r="F85" s="236">
        <v>73</v>
      </c>
      <c r="G85" s="236">
        <v>76</v>
      </c>
      <c r="H85" s="236">
        <v>57</v>
      </c>
      <c r="I85" s="236">
        <v>41</v>
      </c>
      <c r="J85" s="236">
        <v>52</v>
      </c>
      <c r="K85" s="236">
        <v>32</v>
      </c>
      <c r="L85" s="236">
        <v>37</v>
      </c>
      <c r="M85" s="236">
        <v>33</v>
      </c>
      <c r="N85" s="236">
        <v>16</v>
      </c>
      <c r="O85" s="236">
        <v>20</v>
      </c>
      <c r="P85" s="236">
        <v>3</v>
      </c>
      <c r="Q85" s="245">
        <v>1</v>
      </c>
      <c r="R85" s="218">
        <v>44</v>
      </c>
      <c r="S85" s="184"/>
    </row>
    <row r="86" spans="1:19" s="185" customFormat="1" ht="11.4" customHeight="1">
      <c r="A86" s="439" t="s">
        <v>102</v>
      </c>
      <c r="B86" s="440"/>
      <c r="C86" s="194" t="s">
        <v>177</v>
      </c>
      <c r="D86" s="230">
        <f t="shared" ref="D86:Q86" si="25">+D87+D88</f>
        <v>6</v>
      </c>
      <c r="E86" s="231">
        <f t="shared" si="25"/>
        <v>0</v>
      </c>
      <c r="F86" s="232">
        <f t="shared" si="25"/>
        <v>1</v>
      </c>
      <c r="G86" s="232">
        <f t="shared" si="25"/>
        <v>1</v>
      </c>
      <c r="H86" s="232">
        <f t="shared" si="25"/>
        <v>0</v>
      </c>
      <c r="I86" s="232">
        <f t="shared" si="25"/>
        <v>1</v>
      </c>
      <c r="J86" s="232">
        <f t="shared" si="25"/>
        <v>0</v>
      </c>
      <c r="K86" s="232">
        <f t="shared" si="25"/>
        <v>0</v>
      </c>
      <c r="L86" s="232">
        <f t="shared" si="25"/>
        <v>0</v>
      </c>
      <c r="M86" s="232">
        <f t="shared" si="25"/>
        <v>0</v>
      </c>
      <c r="N86" s="232">
        <f t="shared" si="25"/>
        <v>2</v>
      </c>
      <c r="O86" s="232">
        <f t="shared" si="25"/>
        <v>1</v>
      </c>
      <c r="P86" s="232">
        <f t="shared" si="25"/>
        <v>0</v>
      </c>
      <c r="Q86" s="233">
        <f t="shared" si="25"/>
        <v>0</v>
      </c>
      <c r="R86" s="214">
        <v>52.8</v>
      </c>
      <c r="S86" s="184"/>
    </row>
    <row r="87" spans="1:19" s="185" customFormat="1" ht="11.4" customHeight="1">
      <c r="A87" s="441"/>
      <c r="B87" s="442"/>
      <c r="C87" s="190" t="s">
        <v>178</v>
      </c>
      <c r="D87" s="230">
        <f>SUM(E87:Q87)</f>
        <v>1</v>
      </c>
      <c r="E87" s="231">
        <v>0</v>
      </c>
      <c r="F87" s="232">
        <v>1</v>
      </c>
      <c r="G87" s="232">
        <v>0</v>
      </c>
      <c r="H87" s="232">
        <v>0</v>
      </c>
      <c r="I87" s="232">
        <v>0</v>
      </c>
      <c r="J87" s="232">
        <v>0</v>
      </c>
      <c r="K87" s="232">
        <v>0</v>
      </c>
      <c r="L87" s="232">
        <v>0</v>
      </c>
      <c r="M87" s="232">
        <v>0</v>
      </c>
      <c r="N87" s="232">
        <v>0</v>
      </c>
      <c r="O87" s="232">
        <v>0</v>
      </c>
      <c r="P87" s="232">
        <v>0</v>
      </c>
      <c r="Q87" s="233">
        <v>0</v>
      </c>
      <c r="R87" s="214">
        <v>26.9</v>
      </c>
      <c r="S87" s="184"/>
    </row>
    <row r="88" spans="1:19" s="185" customFormat="1" ht="11.4" customHeight="1">
      <c r="A88" s="443"/>
      <c r="B88" s="444"/>
      <c r="C88" s="193" t="s">
        <v>179</v>
      </c>
      <c r="D88" s="234">
        <f>SUM(E88:Q88)</f>
        <v>5</v>
      </c>
      <c r="E88" s="235">
        <v>0</v>
      </c>
      <c r="F88" s="236">
        <v>0</v>
      </c>
      <c r="G88" s="236">
        <v>1</v>
      </c>
      <c r="H88" s="236">
        <v>0</v>
      </c>
      <c r="I88" s="236">
        <v>1</v>
      </c>
      <c r="J88" s="236">
        <v>0</v>
      </c>
      <c r="K88" s="236">
        <v>0</v>
      </c>
      <c r="L88" s="236">
        <v>0</v>
      </c>
      <c r="M88" s="236">
        <v>0</v>
      </c>
      <c r="N88" s="236">
        <v>2</v>
      </c>
      <c r="O88" s="236">
        <v>1</v>
      </c>
      <c r="P88" s="236">
        <v>0</v>
      </c>
      <c r="Q88" s="245">
        <v>0</v>
      </c>
      <c r="R88" s="218">
        <v>59.2</v>
      </c>
      <c r="S88" s="184"/>
    </row>
    <row r="89" spans="1:19" s="185" customFormat="1" ht="11.4" customHeight="1">
      <c r="A89" s="207"/>
      <c r="B89" s="208"/>
      <c r="C89" s="194" t="s">
        <v>177</v>
      </c>
      <c r="D89" s="230">
        <f t="shared" ref="D89:Q89" si="26">D90+D91</f>
        <v>122</v>
      </c>
      <c r="E89" s="231">
        <f t="shared" si="26"/>
        <v>0</v>
      </c>
      <c r="F89" s="232">
        <f t="shared" si="26"/>
        <v>20</v>
      </c>
      <c r="G89" s="232">
        <f t="shared" si="26"/>
        <v>6</v>
      </c>
      <c r="H89" s="232">
        <f t="shared" si="26"/>
        <v>12</v>
      </c>
      <c r="I89" s="232">
        <f t="shared" si="26"/>
        <v>18</v>
      </c>
      <c r="J89" s="232">
        <f t="shared" si="26"/>
        <v>19</v>
      </c>
      <c r="K89" s="232">
        <f t="shared" si="26"/>
        <v>11</v>
      </c>
      <c r="L89" s="232">
        <f t="shared" si="26"/>
        <v>11</v>
      </c>
      <c r="M89" s="232">
        <f t="shared" si="26"/>
        <v>15</v>
      </c>
      <c r="N89" s="232">
        <f t="shared" si="26"/>
        <v>5</v>
      </c>
      <c r="O89" s="232">
        <f t="shared" si="26"/>
        <v>2</v>
      </c>
      <c r="P89" s="232">
        <f t="shared" si="26"/>
        <v>3</v>
      </c>
      <c r="Q89" s="233">
        <f t="shared" si="26"/>
        <v>0</v>
      </c>
      <c r="R89" s="251">
        <v>46.8</v>
      </c>
      <c r="S89" s="184"/>
    </row>
    <row r="90" spans="1:19" s="185" customFormat="1" ht="11.4" customHeight="1">
      <c r="A90" s="441" t="s">
        <v>92</v>
      </c>
      <c r="B90" s="442"/>
      <c r="C90" s="190" t="s">
        <v>178</v>
      </c>
      <c r="D90" s="230">
        <f>SUM(E90:Q90)</f>
        <v>93</v>
      </c>
      <c r="E90" s="231">
        <v>0</v>
      </c>
      <c r="F90" s="232">
        <v>12</v>
      </c>
      <c r="G90" s="232">
        <v>2</v>
      </c>
      <c r="H90" s="232">
        <v>9</v>
      </c>
      <c r="I90" s="232">
        <v>14</v>
      </c>
      <c r="J90" s="232">
        <v>18</v>
      </c>
      <c r="K90" s="232">
        <v>7</v>
      </c>
      <c r="L90" s="232">
        <v>8</v>
      </c>
      <c r="M90" s="232">
        <v>13</v>
      </c>
      <c r="N90" s="232">
        <v>5</v>
      </c>
      <c r="O90" s="232">
        <v>2</v>
      </c>
      <c r="P90" s="232">
        <v>3</v>
      </c>
      <c r="Q90" s="233">
        <v>0</v>
      </c>
      <c r="R90" s="214">
        <v>48.7</v>
      </c>
      <c r="S90" s="184"/>
    </row>
    <row r="91" spans="1:19" s="185" customFormat="1" ht="11.4" customHeight="1">
      <c r="A91" s="205"/>
      <c r="B91" s="206"/>
      <c r="C91" s="193" t="s">
        <v>179</v>
      </c>
      <c r="D91" s="234">
        <f>SUM(E91:Q91)</f>
        <v>29</v>
      </c>
      <c r="E91" s="235">
        <v>0</v>
      </c>
      <c r="F91" s="236">
        <v>8</v>
      </c>
      <c r="G91" s="236">
        <v>4</v>
      </c>
      <c r="H91" s="236">
        <v>3</v>
      </c>
      <c r="I91" s="236">
        <v>4</v>
      </c>
      <c r="J91" s="236">
        <v>1</v>
      </c>
      <c r="K91" s="236">
        <v>4</v>
      </c>
      <c r="L91" s="236">
        <v>3</v>
      </c>
      <c r="M91" s="236">
        <v>2</v>
      </c>
      <c r="N91" s="236">
        <v>0</v>
      </c>
      <c r="O91" s="236">
        <v>0</v>
      </c>
      <c r="P91" s="236">
        <v>0</v>
      </c>
      <c r="Q91" s="245">
        <v>0</v>
      </c>
      <c r="R91" s="218">
        <v>40.9</v>
      </c>
      <c r="S91" s="184"/>
    </row>
    <row r="92" spans="1:19" s="185" customFormat="1" ht="11.4" customHeight="1">
      <c r="A92" s="439" t="s">
        <v>105</v>
      </c>
      <c r="B92" s="440"/>
      <c r="C92" s="194" t="s">
        <v>177</v>
      </c>
      <c r="D92" s="230">
        <f t="shared" ref="D92:Q92" si="27">D93+D94</f>
        <v>138</v>
      </c>
      <c r="E92" s="231">
        <f t="shared" si="27"/>
        <v>0</v>
      </c>
      <c r="F92" s="232">
        <f t="shared" si="27"/>
        <v>5</v>
      </c>
      <c r="G92" s="232">
        <f t="shared" si="27"/>
        <v>10</v>
      </c>
      <c r="H92" s="232">
        <f t="shared" si="27"/>
        <v>31</v>
      </c>
      <c r="I92" s="232">
        <f t="shared" si="27"/>
        <v>11</v>
      </c>
      <c r="J92" s="232">
        <f t="shared" si="27"/>
        <v>12</v>
      </c>
      <c r="K92" s="232">
        <f t="shared" si="27"/>
        <v>22</v>
      </c>
      <c r="L92" s="232">
        <f t="shared" si="27"/>
        <v>15</v>
      </c>
      <c r="M92" s="232">
        <f t="shared" si="27"/>
        <v>11</v>
      </c>
      <c r="N92" s="232">
        <f t="shared" si="27"/>
        <v>10</v>
      </c>
      <c r="O92" s="232">
        <f t="shared" si="27"/>
        <v>9</v>
      </c>
      <c r="P92" s="232">
        <f t="shared" si="27"/>
        <v>1</v>
      </c>
      <c r="Q92" s="233">
        <f t="shared" si="27"/>
        <v>1</v>
      </c>
      <c r="R92" s="214">
        <v>49.7</v>
      </c>
      <c r="S92" s="184"/>
    </row>
    <row r="93" spans="1:19" s="185" customFormat="1" ht="11.4" customHeight="1">
      <c r="A93" s="441"/>
      <c r="B93" s="442"/>
      <c r="C93" s="190" t="s">
        <v>178</v>
      </c>
      <c r="D93" s="230">
        <f>SUM(E93:Q93)</f>
        <v>99</v>
      </c>
      <c r="E93" s="231">
        <v>0</v>
      </c>
      <c r="F93" s="232">
        <v>3</v>
      </c>
      <c r="G93" s="232">
        <v>7</v>
      </c>
      <c r="H93" s="232">
        <v>24</v>
      </c>
      <c r="I93" s="232">
        <v>9</v>
      </c>
      <c r="J93" s="232">
        <v>8</v>
      </c>
      <c r="K93" s="232">
        <v>17</v>
      </c>
      <c r="L93" s="232">
        <v>13</v>
      </c>
      <c r="M93" s="232">
        <v>6</v>
      </c>
      <c r="N93" s="232">
        <v>5</v>
      </c>
      <c r="O93" s="232">
        <v>5</v>
      </c>
      <c r="P93" s="232">
        <v>1</v>
      </c>
      <c r="Q93" s="233">
        <v>1</v>
      </c>
      <c r="R93" s="214">
        <v>48.9</v>
      </c>
      <c r="S93" s="184"/>
    </row>
    <row r="94" spans="1:19" s="185" customFormat="1" ht="11.4" customHeight="1">
      <c r="A94" s="443"/>
      <c r="B94" s="444"/>
      <c r="C94" s="193" t="s">
        <v>179</v>
      </c>
      <c r="D94" s="234">
        <f>SUM(E94:Q94)</f>
        <v>39</v>
      </c>
      <c r="E94" s="235">
        <v>0</v>
      </c>
      <c r="F94" s="236">
        <v>2</v>
      </c>
      <c r="G94" s="236">
        <v>3</v>
      </c>
      <c r="H94" s="236">
        <v>7</v>
      </c>
      <c r="I94" s="236">
        <v>2</v>
      </c>
      <c r="J94" s="236">
        <v>4</v>
      </c>
      <c r="K94" s="236">
        <v>5</v>
      </c>
      <c r="L94" s="236">
        <v>2</v>
      </c>
      <c r="M94" s="236">
        <v>5</v>
      </c>
      <c r="N94" s="236">
        <v>5</v>
      </c>
      <c r="O94" s="236">
        <v>4</v>
      </c>
      <c r="P94" s="236">
        <v>0</v>
      </c>
      <c r="Q94" s="245">
        <v>0</v>
      </c>
      <c r="R94" s="218">
        <v>51.6</v>
      </c>
      <c r="S94" s="184"/>
    </row>
    <row r="95" spans="1:19" s="185" customFormat="1" ht="11.4" customHeight="1">
      <c r="A95" s="439" t="s">
        <v>106</v>
      </c>
      <c r="B95" s="440"/>
      <c r="C95" s="194" t="s">
        <v>177</v>
      </c>
      <c r="D95" s="230">
        <f t="shared" ref="D95:Q95" si="28">D96+D97</f>
        <v>46</v>
      </c>
      <c r="E95" s="231">
        <f t="shared" si="28"/>
        <v>0</v>
      </c>
      <c r="F95" s="232">
        <f t="shared" si="28"/>
        <v>6</v>
      </c>
      <c r="G95" s="232">
        <f t="shared" si="28"/>
        <v>8</v>
      </c>
      <c r="H95" s="232">
        <f t="shared" si="28"/>
        <v>12</v>
      </c>
      <c r="I95" s="232">
        <f t="shared" si="28"/>
        <v>4</v>
      </c>
      <c r="J95" s="232">
        <f t="shared" si="28"/>
        <v>6</v>
      </c>
      <c r="K95" s="232">
        <f t="shared" si="28"/>
        <v>4</v>
      </c>
      <c r="L95" s="232">
        <f t="shared" si="28"/>
        <v>5</v>
      </c>
      <c r="M95" s="232">
        <f t="shared" si="28"/>
        <v>1</v>
      </c>
      <c r="N95" s="232">
        <f t="shared" si="28"/>
        <v>0</v>
      </c>
      <c r="O95" s="232">
        <f>O96+O97</f>
        <v>0</v>
      </c>
      <c r="P95" s="232">
        <f t="shared" si="28"/>
        <v>0</v>
      </c>
      <c r="Q95" s="233">
        <f t="shared" si="28"/>
        <v>0</v>
      </c>
      <c r="R95" s="214">
        <v>41.1</v>
      </c>
      <c r="S95" s="184"/>
    </row>
    <row r="96" spans="1:19" s="185" customFormat="1" ht="11.4" customHeight="1">
      <c r="A96" s="441"/>
      <c r="B96" s="442"/>
      <c r="C96" s="190" t="s">
        <v>178</v>
      </c>
      <c r="D96" s="230">
        <f>SUM(E96:Q96)</f>
        <v>26</v>
      </c>
      <c r="E96" s="231">
        <v>0</v>
      </c>
      <c r="F96" s="232">
        <v>3</v>
      </c>
      <c r="G96" s="232">
        <v>2</v>
      </c>
      <c r="H96" s="232">
        <v>8</v>
      </c>
      <c r="I96" s="232">
        <v>3</v>
      </c>
      <c r="J96" s="232">
        <v>3</v>
      </c>
      <c r="K96" s="232">
        <v>4</v>
      </c>
      <c r="L96" s="232">
        <v>3</v>
      </c>
      <c r="M96" s="232">
        <v>0</v>
      </c>
      <c r="N96" s="232">
        <v>0</v>
      </c>
      <c r="O96" s="232">
        <v>0</v>
      </c>
      <c r="P96" s="232">
        <v>0</v>
      </c>
      <c r="Q96" s="233">
        <v>0</v>
      </c>
      <c r="R96" s="214">
        <v>42.5</v>
      </c>
      <c r="S96" s="184"/>
    </row>
    <row r="97" spans="1:19" s="185" customFormat="1" ht="11.4" customHeight="1">
      <c r="A97" s="443"/>
      <c r="B97" s="444"/>
      <c r="C97" s="193" t="s">
        <v>179</v>
      </c>
      <c r="D97" s="234">
        <f>SUM(E97:Q97)</f>
        <v>20</v>
      </c>
      <c r="E97" s="235">
        <v>0</v>
      </c>
      <c r="F97" s="236">
        <v>3</v>
      </c>
      <c r="G97" s="236">
        <v>6</v>
      </c>
      <c r="H97" s="236">
        <v>4</v>
      </c>
      <c r="I97" s="236">
        <v>1</v>
      </c>
      <c r="J97" s="236">
        <v>3</v>
      </c>
      <c r="K97" s="236">
        <v>0</v>
      </c>
      <c r="L97" s="236">
        <v>2</v>
      </c>
      <c r="M97" s="236">
        <v>1</v>
      </c>
      <c r="N97" s="236">
        <v>0</v>
      </c>
      <c r="O97" s="236">
        <v>0</v>
      </c>
      <c r="P97" s="236">
        <v>0</v>
      </c>
      <c r="Q97" s="245">
        <v>0</v>
      </c>
      <c r="R97" s="218">
        <v>39.1</v>
      </c>
      <c r="S97" s="184"/>
    </row>
    <row r="98" spans="1:19" s="185" customFormat="1" ht="11.4" customHeight="1">
      <c r="A98" s="189"/>
      <c r="B98" s="187"/>
      <c r="C98" s="194" t="s">
        <v>177</v>
      </c>
      <c r="D98" s="230">
        <f t="shared" ref="D98:Q98" si="29">D99+D100</f>
        <v>31</v>
      </c>
      <c r="E98" s="231">
        <f t="shared" si="29"/>
        <v>0</v>
      </c>
      <c r="F98" s="232">
        <f t="shared" si="29"/>
        <v>0</v>
      </c>
      <c r="G98" s="232">
        <f t="shared" si="29"/>
        <v>4</v>
      </c>
      <c r="H98" s="232">
        <f t="shared" si="29"/>
        <v>2</v>
      </c>
      <c r="I98" s="232">
        <f t="shared" si="29"/>
        <v>5</v>
      </c>
      <c r="J98" s="232">
        <f t="shared" si="29"/>
        <v>3</v>
      </c>
      <c r="K98" s="232">
        <f t="shared" si="29"/>
        <v>2</v>
      </c>
      <c r="L98" s="232">
        <f t="shared" si="29"/>
        <v>2</v>
      </c>
      <c r="M98" s="232">
        <f t="shared" si="29"/>
        <v>6</v>
      </c>
      <c r="N98" s="232">
        <f t="shared" si="29"/>
        <v>4</v>
      </c>
      <c r="O98" s="232">
        <f t="shared" si="29"/>
        <v>2</v>
      </c>
      <c r="P98" s="232">
        <f t="shared" si="29"/>
        <v>0</v>
      </c>
      <c r="Q98" s="233">
        <f t="shared" si="29"/>
        <v>1</v>
      </c>
      <c r="R98" s="214">
        <v>53.7</v>
      </c>
      <c r="S98" s="184"/>
    </row>
    <row r="99" spans="1:19" s="185" customFormat="1" ht="11.4" customHeight="1">
      <c r="A99" s="189" t="s">
        <v>184</v>
      </c>
      <c r="B99" s="187"/>
      <c r="C99" s="190" t="s">
        <v>178</v>
      </c>
      <c r="D99" s="230">
        <f>SUM(E99:Q99)</f>
        <v>17</v>
      </c>
      <c r="E99" s="231">
        <v>0</v>
      </c>
      <c r="F99" s="232">
        <v>0</v>
      </c>
      <c r="G99" s="232">
        <v>1</v>
      </c>
      <c r="H99" s="232">
        <v>1</v>
      </c>
      <c r="I99" s="232">
        <v>3</v>
      </c>
      <c r="J99" s="232">
        <v>1</v>
      </c>
      <c r="K99" s="232">
        <v>1</v>
      </c>
      <c r="L99" s="232">
        <v>1</v>
      </c>
      <c r="M99" s="232">
        <v>3</v>
      </c>
      <c r="N99" s="232">
        <v>3</v>
      </c>
      <c r="O99" s="232">
        <v>2</v>
      </c>
      <c r="P99" s="232">
        <v>0</v>
      </c>
      <c r="Q99" s="233">
        <v>1</v>
      </c>
      <c r="R99" s="214">
        <v>57.3</v>
      </c>
      <c r="S99" s="184"/>
    </row>
    <row r="100" spans="1:19" s="185" customFormat="1" ht="11.4" customHeight="1">
      <c r="A100" s="191"/>
      <c r="B100" s="192"/>
      <c r="C100" s="193" t="s">
        <v>179</v>
      </c>
      <c r="D100" s="234">
        <f>SUM(E100:Q100)</f>
        <v>14</v>
      </c>
      <c r="E100" s="235">
        <v>0</v>
      </c>
      <c r="F100" s="236">
        <v>0</v>
      </c>
      <c r="G100" s="236">
        <v>3</v>
      </c>
      <c r="H100" s="236">
        <v>1</v>
      </c>
      <c r="I100" s="236">
        <v>2</v>
      </c>
      <c r="J100" s="236">
        <v>2</v>
      </c>
      <c r="K100" s="236">
        <v>1</v>
      </c>
      <c r="L100" s="236">
        <v>1</v>
      </c>
      <c r="M100" s="236">
        <v>3</v>
      </c>
      <c r="N100" s="236">
        <v>1</v>
      </c>
      <c r="O100" s="236">
        <v>0</v>
      </c>
      <c r="P100" s="236">
        <v>0</v>
      </c>
      <c r="Q100" s="245">
        <v>0</v>
      </c>
      <c r="R100" s="218">
        <v>49.3</v>
      </c>
      <c r="S100" s="184"/>
    </row>
    <row r="101" spans="1:19" s="185" customFormat="1" ht="11.4" customHeight="1">
      <c r="A101" s="439" t="s">
        <v>217</v>
      </c>
      <c r="B101" s="440"/>
      <c r="C101" s="194" t="s">
        <v>177</v>
      </c>
      <c r="D101" s="210">
        <f>D102+D103</f>
        <v>87</v>
      </c>
      <c r="E101" s="211">
        <f>E102+E103</f>
        <v>0</v>
      </c>
      <c r="F101" s="212">
        <f>F102+F103</f>
        <v>2</v>
      </c>
      <c r="G101" s="212">
        <f>G102+G103</f>
        <v>6</v>
      </c>
      <c r="H101" s="212">
        <f>H102+H103</f>
        <v>9</v>
      </c>
      <c r="I101" s="212">
        <f t="shared" ref="I101:Q101" si="30">I102+I103</f>
        <v>9</v>
      </c>
      <c r="J101" s="212">
        <f t="shared" si="30"/>
        <v>3</v>
      </c>
      <c r="K101" s="212">
        <f t="shared" si="30"/>
        <v>4</v>
      </c>
      <c r="L101" s="212">
        <f t="shared" si="30"/>
        <v>3</v>
      </c>
      <c r="M101" s="212">
        <f t="shared" si="30"/>
        <v>7</v>
      </c>
      <c r="N101" s="212">
        <f t="shared" si="30"/>
        <v>15</v>
      </c>
      <c r="O101" s="212">
        <f t="shared" si="30"/>
        <v>14</v>
      </c>
      <c r="P101" s="212">
        <f t="shared" si="30"/>
        <v>6</v>
      </c>
      <c r="Q101" s="213">
        <f t="shared" si="30"/>
        <v>9</v>
      </c>
      <c r="R101" s="214">
        <v>59.7</v>
      </c>
      <c r="S101" s="177"/>
    </row>
    <row r="102" spans="1:19" s="185" customFormat="1" ht="11.4" customHeight="1">
      <c r="A102" s="441"/>
      <c r="B102" s="442"/>
      <c r="C102" s="190" t="s">
        <v>178</v>
      </c>
      <c r="D102" s="210">
        <f>SUM(E102:Q102)</f>
        <v>12</v>
      </c>
      <c r="E102" s="211">
        <v>0</v>
      </c>
      <c r="F102" s="212">
        <v>0</v>
      </c>
      <c r="G102" s="212">
        <v>0</v>
      </c>
      <c r="H102" s="212">
        <v>1</v>
      </c>
      <c r="I102" s="212">
        <v>0</v>
      </c>
      <c r="J102" s="212">
        <v>0</v>
      </c>
      <c r="K102" s="212">
        <v>0</v>
      </c>
      <c r="L102" s="212">
        <v>0</v>
      </c>
      <c r="M102" s="212">
        <v>0</v>
      </c>
      <c r="N102" s="212">
        <v>3</v>
      </c>
      <c r="O102" s="212">
        <v>4</v>
      </c>
      <c r="P102" s="212">
        <v>2</v>
      </c>
      <c r="Q102" s="213">
        <v>2</v>
      </c>
      <c r="R102" s="214">
        <v>70.599999999999994</v>
      </c>
      <c r="S102" s="177"/>
    </row>
    <row r="103" spans="1:19" s="185" customFormat="1" ht="11.4" customHeight="1">
      <c r="A103" s="443"/>
      <c r="B103" s="444"/>
      <c r="C103" s="193" t="s">
        <v>179</v>
      </c>
      <c r="D103" s="215">
        <f>SUM(E103:Q103)</f>
        <v>75</v>
      </c>
      <c r="E103" s="216">
        <v>0</v>
      </c>
      <c r="F103" s="217">
        <v>2</v>
      </c>
      <c r="G103" s="217">
        <v>6</v>
      </c>
      <c r="H103" s="217">
        <v>8</v>
      </c>
      <c r="I103" s="217">
        <v>9</v>
      </c>
      <c r="J103" s="217">
        <v>3</v>
      </c>
      <c r="K103" s="217">
        <v>4</v>
      </c>
      <c r="L103" s="217">
        <v>3</v>
      </c>
      <c r="M103" s="217">
        <v>7</v>
      </c>
      <c r="N103" s="217">
        <v>12</v>
      </c>
      <c r="O103" s="217">
        <v>10</v>
      </c>
      <c r="P103" s="217">
        <v>4</v>
      </c>
      <c r="Q103" s="229">
        <v>7</v>
      </c>
      <c r="R103" s="218">
        <v>58</v>
      </c>
      <c r="S103" s="177"/>
    </row>
    <row r="104" spans="1:19" s="185" customFormat="1" ht="11.4" customHeight="1">
      <c r="A104" s="439" t="s">
        <v>218</v>
      </c>
      <c r="B104" s="440"/>
      <c r="C104" s="194" t="s">
        <v>177</v>
      </c>
      <c r="D104" s="210">
        <f>D105+D106</f>
        <v>0</v>
      </c>
      <c r="E104" s="211">
        <f>E105+E106</f>
        <v>0</v>
      </c>
      <c r="F104" s="212">
        <f>F105+F106</f>
        <v>0</v>
      </c>
      <c r="G104" s="212">
        <f>G105+G106</f>
        <v>0</v>
      </c>
      <c r="H104" s="212">
        <v>0</v>
      </c>
      <c r="I104" s="212">
        <f t="shared" ref="I104:Q104" si="31">I105+I106</f>
        <v>0</v>
      </c>
      <c r="J104" s="212">
        <f t="shared" si="31"/>
        <v>0</v>
      </c>
      <c r="K104" s="212">
        <f t="shared" si="31"/>
        <v>0</v>
      </c>
      <c r="L104" s="212">
        <f t="shared" si="31"/>
        <v>0</v>
      </c>
      <c r="M104" s="212">
        <f t="shared" si="31"/>
        <v>0</v>
      </c>
      <c r="N104" s="212">
        <f t="shared" si="31"/>
        <v>0</v>
      </c>
      <c r="O104" s="212">
        <f t="shared" si="31"/>
        <v>0</v>
      </c>
      <c r="P104" s="212">
        <f t="shared" si="31"/>
        <v>0</v>
      </c>
      <c r="Q104" s="213">
        <f t="shared" si="31"/>
        <v>0</v>
      </c>
      <c r="R104" s="214" t="s">
        <v>215</v>
      </c>
      <c r="S104" s="177"/>
    </row>
    <row r="105" spans="1:19" s="185" customFormat="1" ht="11.4" customHeight="1">
      <c r="A105" s="441"/>
      <c r="B105" s="442"/>
      <c r="C105" s="190" t="s">
        <v>178</v>
      </c>
      <c r="D105" s="210">
        <f>SUM(E105:Q105)</f>
        <v>0</v>
      </c>
      <c r="E105" s="211">
        <v>0</v>
      </c>
      <c r="F105" s="212">
        <v>0</v>
      </c>
      <c r="G105" s="212">
        <v>0</v>
      </c>
      <c r="H105" s="212">
        <v>0</v>
      </c>
      <c r="I105" s="212">
        <v>0</v>
      </c>
      <c r="J105" s="212">
        <v>0</v>
      </c>
      <c r="K105" s="212">
        <v>0</v>
      </c>
      <c r="L105" s="212">
        <v>0</v>
      </c>
      <c r="M105" s="212">
        <v>0</v>
      </c>
      <c r="N105" s="212">
        <v>0</v>
      </c>
      <c r="O105" s="212">
        <v>0</v>
      </c>
      <c r="P105" s="212">
        <v>0</v>
      </c>
      <c r="Q105" s="213">
        <v>0</v>
      </c>
      <c r="R105" s="214" t="s">
        <v>215</v>
      </c>
      <c r="S105" s="177"/>
    </row>
    <row r="106" spans="1:19" s="185" customFormat="1" ht="11.4" customHeight="1">
      <c r="A106" s="443"/>
      <c r="B106" s="444"/>
      <c r="C106" s="193" t="s">
        <v>179</v>
      </c>
      <c r="D106" s="215">
        <f>SUM(E106:Q106)</f>
        <v>0</v>
      </c>
      <c r="E106" s="216">
        <v>0</v>
      </c>
      <c r="F106" s="217">
        <v>0</v>
      </c>
      <c r="G106" s="217">
        <v>0</v>
      </c>
      <c r="H106" s="217">
        <v>0</v>
      </c>
      <c r="I106" s="217">
        <v>0</v>
      </c>
      <c r="J106" s="217">
        <v>0</v>
      </c>
      <c r="K106" s="217">
        <v>0</v>
      </c>
      <c r="L106" s="217">
        <v>0</v>
      </c>
      <c r="M106" s="217">
        <v>0</v>
      </c>
      <c r="N106" s="217">
        <v>0</v>
      </c>
      <c r="O106" s="217">
        <v>0</v>
      </c>
      <c r="P106" s="217">
        <v>0</v>
      </c>
      <c r="Q106" s="229">
        <v>0</v>
      </c>
      <c r="R106" s="218" t="s">
        <v>215</v>
      </c>
      <c r="S106" s="177"/>
    </row>
  </sheetData>
  <mergeCells count="23">
    <mergeCell ref="A59:B61"/>
    <mergeCell ref="A62:B64"/>
    <mergeCell ref="A101:B103"/>
    <mergeCell ref="A104:B106"/>
    <mergeCell ref="S77:S79"/>
    <mergeCell ref="A95:B97"/>
    <mergeCell ref="A76:B76"/>
    <mergeCell ref="A78:B78"/>
    <mergeCell ref="A81:B81"/>
    <mergeCell ref="A86:B88"/>
    <mergeCell ref="A84:B84"/>
    <mergeCell ref="A90:B90"/>
    <mergeCell ref="A92:B94"/>
    <mergeCell ref="A68:B70"/>
    <mergeCell ref="A71:B73"/>
    <mergeCell ref="A4:B4"/>
    <mergeCell ref="A20:B22"/>
    <mergeCell ref="A26:B28"/>
    <mergeCell ref="A40:B40"/>
    <mergeCell ref="A56:B58"/>
    <mergeCell ref="A23:B25"/>
    <mergeCell ref="A32:B34"/>
    <mergeCell ref="A35:B37"/>
  </mergeCells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zoomScale="115" zoomScaleNormal="115" zoomScaleSheetLayoutView="115" workbookViewId="0">
      <selection activeCell="B3" sqref="B3"/>
    </sheetView>
  </sheetViews>
  <sheetFormatPr defaultColWidth="9" defaultRowHeight="13.5" customHeight="1"/>
  <cols>
    <col min="1" max="1" width="16.77734375" style="255" customWidth="1"/>
    <col min="2" max="4" width="6.77734375" style="276" customWidth="1"/>
    <col min="5" max="6" width="6.77734375" style="255" customWidth="1"/>
    <col min="7" max="9" width="6.77734375" style="276" customWidth="1"/>
    <col min="10" max="11" width="6.77734375" style="255" customWidth="1"/>
    <col min="12" max="16384" width="9" style="255"/>
  </cols>
  <sheetData>
    <row r="1" spans="1:11" ht="12.6" customHeight="1">
      <c r="A1" s="252" t="s">
        <v>230</v>
      </c>
      <c r="B1" s="253"/>
      <c r="C1" s="253"/>
      <c r="D1" s="253"/>
      <c r="E1" s="254"/>
      <c r="F1" s="254"/>
      <c r="G1" s="253"/>
      <c r="H1" s="253"/>
      <c r="I1" s="253"/>
      <c r="J1" s="254"/>
      <c r="K1" s="63" t="s">
        <v>19</v>
      </c>
    </row>
    <row r="2" spans="1:11" ht="12.6" customHeight="1">
      <c r="A2" s="256"/>
      <c r="B2" s="452" t="s">
        <v>137</v>
      </c>
      <c r="C2" s="453"/>
      <c r="D2" s="453"/>
      <c r="E2" s="453"/>
      <c r="F2" s="454"/>
      <c r="G2" s="452" t="s">
        <v>107</v>
      </c>
      <c r="H2" s="453"/>
      <c r="I2" s="453"/>
      <c r="J2" s="453"/>
      <c r="K2" s="454"/>
    </row>
    <row r="3" spans="1:11" ht="12.6" customHeight="1">
      <c r="A3" s="257"/>
      <c r="B3" s="258" t="s">
        <v>205</v>
      </c>
      <c r="C3" s="258" t="s">
        <v>237</v>
      </c>
      <c r="D3" s="460" t="s">
        <v>238</v>
      </c>
      <c r="E3" s="461"/>
      <c r="F3" s="455" t="s">
        <v>248</v>
      </c>
      <c r="G3" s="258" t="s">
        <v>208</v>
      </c>
      <c r="H3" s="258" t="s">
        <v>236</v>
      </c>
      <c r="I3" s="460" t="s">
        <v>238</v>
      </c>
      <c r="J3" s="461"/>
      <c r="K3" s="455" t="s">
        <v>248</v>
      </c>
    </row>
    <row r="4" spans="1:11" ht="12.6" customHeight="1" thickBot="1">
      <c r="A4" s="259"/>
      <c r="B4" s="260" t="s">
        <v>135</v>
      </c>
      <c r="C4" s="260" t="s">
        <v>135</v>
      </c>
      <c r="D4" s="260" t="s">
        <v>135</v>
      </c>
      <c r="E4" s="261" t="s">
        <v>136</v>
      </c>
      <c r="F4" s="456"/>
      <c r="G4" s="260" t="s">
        <v>135</v>
      </c>
      <c r="H4" s="260" t="s">
        <v>135</v>
      </c>
      <c r="I4" s="260" t="s">
        <v>135</v>
      </c>
      <c r="J4" s="261" t="s">
        <v>136</v>
      </c>
      <c r="K4" s="456"/>
    </row>
    <row r="5" spans="1:11" ht="12.6" customHeight="1" thickTop="1">
      <c r="A5" s="262" t="s">
        <v>108</v>
      </c>
      <c r="B5" s="263">
        <f>SUM(B6:B49)</f>
        <v>3064</v>
      </c>
      <c r="C5" s="263">
        <f>SUM(C6:C49)</f>
        <v>3164</v>
      </c>
      <c r="D5" s="263">
        <f>SUM(D6:D49)</f>
        <v>3179</v>
      </c>
      <c r="E5" s="290">
        <f t="shared" ref="E5:E45" si="0">D5/D$5</f>
        <v>1</v>
      </c>
      <c r="F5" s="151">
        <f>D5-C5</f>
        <v>15</v>
      </c>
      <c r="G5" s="263">
        <f>SUM(G6:G49)</f>
        <v>4736</v>
      </c>
      <c r="H5" s="263">
        <f>SUM(H6:H49)</f>
        <v>4739</v>
      </c>
      <c r="I5" s="263">
        <f>SUM(I6:I49)</f>
        <v>4766</v>
      </c>
      <c r="J5" s="290">
        <f t="shared" ref="J5:J45" si="1">I5/I$5</f>
        <v>1</v>
      </c>
      <c r="K5" s="151">
        <f>I5-H5</f>
        <v>27</v>
      </c>
    </row>
    <row r="6" spans="1:11" ht="12.6" customHeight="1">
      <c r="A6" s="264" t="s">
        <v>109</v>
      </c>
      <c r="B6" s="265">
        <v>428</v>
      </c>
      <c r="C6" s="265">
        <v>453</v>
      </c>
      <c r="D6" s="265">
        <v>437</v>
      </c>
      <c r="E6" s="291">
        <f t="shared" si="0"/>
        <v>0.13746461151305442</v>
      </c>
      <c r="F6" s="292">
        <f>D6-C6</f>
        <v>-16</v>
      </c>
      <c r="G6" s="265">
        <v>768</v>
      </c>
      <c r="H6" s="265">
        <v>792</v>
      </c>
      <c r="I6" s="265">
        <v>838</v>
      </c>
      <c r="J6" s="291">
        <f>I6/I$5</f>
        <v>0.17582878724297105</v>
      </c>
      <c r="K6" s="292">
        <f>I6-H6</f>
        <v>46</v>
      </c>
    </row>
    <row r="7" spans="1:11" ht="12.6" customHeight="1">
      <c r="A7" s="266" t="s">
        <v>166</v>
      </c>
      <c r="B7" s="267">
        <v>95</v>
      </c>
      <c r="C7" s="267">
        <v>96</v>
      </c>
      <c r="D7" s="267">
        <v>112</v>
      </c>
      <c r="E7" s="293">
        <f t="shared" si="0"/>
        <v>3.5231204781377791E-2</v>
      </c>
      <c r="F7" s="294">
        <f>D7-C7</f>
        <v>16</v>
      </c>
      <c r="G7" s="267">
        <v>182</v>
      </c>
      <c r="H7" s="267">
        <v>194</v>
      </c>
      <c r="I7" s="267">
        <v>197</v>
      </c>
      <c r="J7" s="293">
        <f t="shared" si="1"/>
        <v>4.1334452370960971E-2</v>
      </c>
      <c r="K7" s="294">
        <f>I7-H7</f>
        <v>3</v>
      </c>
    </row>
    <row r="8" spans="1:11" ht="12.6" customHeight="1">
      <c r="A8" s="266" t="s">
        <v>167</v>
      </c>
      <c r="B8" s="267">
        <v>148</v>
      </c>
      <c r="C8" s="267">
        <v>157</v>
      </c>
      <c r="D8" s="267">
        <v>157</v>
      </c>
      <c r="E8" s="293">
        <f t="shared" si="0"/>
        <v>4.9386599559609938E-2</v>
      </c>
      <c r="F8" s="294">
        <f>D8-C8</f>
        <v>0</v>
      </c>
      <c r="G8" s="267">
        <v>254</v>
      </c>
      <c r="H8" s="267">
        <v>266</v>
      </c>
      <c r="I8" s="267">
        <v>256</v>
      </c>
      <c r="J8" s="293">
        <f t="shared" si="1"/>
        <v>5.371380612673101E-2</v>
      </c>
      <c r="K8" s="294">
        <f>I8-H8</f>
        <v>-10</v>
      </c>
    </row>
    <row r="9" spans="1:11" ht="12.6" customHeight="1">
      <c r="A9" s="266" t="s">
        <v>168</v>
      </c>
      <c r="B9" s="267">
        <v>180</v>
      </c>
      <c r="C9" s="267">
        <v>189</v>
      </c>
      <c r="D9" s="267">
        <v>189</v>
      </c>
      <c r="E9" s="293">
        <f t="shared" si="0"/>
        <v>5.9452658068575026E-2</v>
      </c>
      <c r="F9" s="294">
        <f>D9-C9</f>
        <v>0</v>
      </c>
      <c r="G9" s="267">
        <v>314</v>
      </c>
      <c r="H9" s="267">
        <v>345</v>
      </c>
      <c r="I9" s="267">
        <v>330</v>
      </c>
      <c r="J9" s="293">
        <f t="shared" si="1"/>
        <v>6.9240453210239195E-2</v>
      </c>
      <c r="K9" s="294">
        <f>I9-H9</f>
        <v>-15</v>
      </c>
    </row>
    <row r="10" spans="1:11" ht="12.6" customHeight="1">
      <c r="A10" s="268" t="s">
        <v>154</v>
      </c>
      <c r="B10" s="267">
        <v>77</v>
      </c>
      <c r="C10" s="267">
        <v>80</v>
      </c>
      <c r="D10" s="267">
        <v>71</v>
      </c>
      <c r="E10" s="293">
        <f t="shared" si="0"/>
        <v>2.2334067316766279E-2</v>
      </c>
      <c r="F10" s="294">
        <f t="shared" ref="F10:F48" si="2">D10-C10</f>
        <v>-9</v>
      </c>
      <c r="G10" s="267">
        <v>110</v>
      </c>
      <c r="H10" s="267">
        <v>102</v>
      </c>
      <c r="I10" s="267">
        <v>106</v>
      </c>
      <c r="J10" s="293">
        <f t="shared" si="1"/>
        <v>2.2240872849349558E-2</v>
      </c>
      <c r="K10" s="294">
        <f t="shared" ref="K10:K49" si="3">I10-H10</f>
        <v>4</v>
      </c>
    </row>
    <row r="11" spans="1:11" ht="12.6" customHeight="1">
      <c r="A11" s="266" t="s">
        <v>112</v>
      </c>
      <c r="B11" s="267">
        <v>79</v>
      </c>
      <c r="C11" s="267">
        <v>83</v>
      </c>
      <c r="D11" s="267">
        <v>82</v>
      </c>
      <c r="E11" s="293">
        <f t="shared" si="0"/>
        <v>2.5794274929223027E-2</v>
      </c>
      <c r="F11" s="294">
        <f t="shared" si="2"/>
        <v>-1</v>
      </c>
      <c r="G11" s="267">
        <v>133</v>
      </c>
      <c r="H11" s="267">
        <v>109</v>
      </c>
      <c r="I11" s="267">
        <v>112</v>
      </c>
      <c r="J11" s="293">
        <f t="shared" si="1"/>
        <v>2.3499790180444818E-2</v>
      </c>
      <c r="K11" s="294">
        <f t="shared" si="3"/>
        <v>3</v>
      </c>
    </row>
    <row r="12" spans="1:11" ht="12.6" customHeight="1">
      <c r="A12" s="268" t="s">
        <v>155</v>
      </c>
      <c r="B12" s="267">
        <v>71</v>
      </c>
      <c r="C12" s="267">
        <v>71</v>
      </c>
      <c r="D12" s="267">
        <v>82</v>
      </c>
      <c r="E12" s="293">
        <f t="shared" si="0"/>
        <v>2.5794274929223027E-2</v>
      </c>
      <c r="F12" s="294">
        <f t="shared" si="2"/>
        <v>11</v>
      </c>
      <c r="G12" s="267">
        <v>140</v>
      </c>
      <c r="H12" s="267">
        <v>131</v>
      </c>
      <c r="I12" s="267">
        <v>131</v>
      </c>
      <c r="J12" s="293">
        <f t="shared" si="1"/>
        <v>2.7486361728913136E-2</v>
      </c>
      <c r="K12" s="294">
        <f t="shared" si="3"/>
        <v>0</v>
      </c>
    </row>
    <row r="13" spans="1:11" ht="12.6" customHeight="1">
      <c r="A13" s="268" t="s">
        <v>156</v>
      </c>
      <c r="B13" s="267">
        <v>45</v>
      </c>
      <c r="C13" s="267">
        <v>49</v>
      </c>
      <c r="D13" s="267">
        <v>52</v>
      </c>
      <c r="E13" s="293">
        <f t="shared" si="0"/>
        <v>1.635734507706826E-2</v>
      </c>
      <c r="F13" s="294">
        <f t="shared" si="2"/>
        <v>3</v>
      </c>
      <c r="G13" s="267">
        <v>62</v>
      </c>
      <c r="H13" s="267">
        <v>63</v>
      </c>
      <c r="I13" s="267">
        <v>75</v>
      </c>
      <c r="J13" s="293">
        <f t="shared" si="1"/>
        <v>1.5736466638690726E-2</v>
      </c>
      <c r="K13" s="294">
        <f t="shared" si="3"/>
        <v>12</v>
      </c>
    </row>
    <row r="14" spans="1:11" ht="12.6" customHeight="1">
      <c r="A14" s="266" t="s">
        <v>126</v>
      </c>
      <c r="B14" s="267">
        <v>96</v>
      </c>
      <c r="C14" s="267">
        <v>106</v>
      </c>
      <c r="D14" s="267">
        <v>102</v>
      </c>
      <c r="E14" s="293">
        <f t="shared" si="0"/>
        <v>3.2085561497326207E-2</v>
      </c>
      <c r="F14" s="294">
        <f t="shared" si="2"/>
        <v>-4</v>
      </c>
      <c r="G14" s="267">
        <v>122</v>
      </c>
      <c r="H14" s="267">
        <v>118</v>
      </c>
      <c r="I14" s="267">
        <v>121</v>
      </c>
      <c r="J14" s="293">
        <f t="shared" si="1"/>
        <v>2.5388166177087706E-2</v>
      </c>
      <c r="K14" s="294">
        <f t="shared" si="3"/>
        <v>3</v>
      </c>
    </row>
    <row r="15" spans="1:11" ht="12.6" customHeight="1">
      <c r="A15" s="266" t="s">
        <v>169</v>
      </c>
      <c r="B15" s="267" t="s">
        <v>211</v>
      </c>
      <c r="C15" s="267">
        <v>0</v>
      </c>
      <c r="D15" s="267" t="s">
        <v>211</v>
      </c>
      <c r="E15" s="293" t="s">
        <v>175</v>
      </c>
      <c r="F15" s="294" t="s">
        <v>175</v>
      </c>
      <c r="G15" s="267">
        <v>68</v>
      </c>
      <c r="H15" s="267">
        <v>58</v>
      </c>
      <c r="I15" s="267">
        <v>60</v>
      </c>
      <c r="J15" s="293">
        <f t="shared" si="1"/>
        <v>1.258917331095258E-2</v>
      </c>
      <c r="K15" s="294">
        <f t="shared" si="3"/>
        <v>2</v>
      </c>
    </row>
    <row r="16" spans="1:11" ht="12.6" customHeight="1">
      <c r="A16" s="266" t="s">
        <v>170</v>
      </c>
      <c r="B16" s="267">
        <v>11</v>
      </c>
      <c r="C16" s="267">
        <v>13</v>
      </c>
      <c r="D16" s="267">
        <v>15</v>
      </c>
      <c r="E16" s="293">
        <f t="shared" si="0"/>
        <v>4.7184649260773827E-3</v>
      </c>
      <c r="F16" s="294">
        <f t="shared" si="2"/>
        <v>2</v>
      </c>
      <c r="G16" s="267">
        <v>68</v>
      </c>
      <c r="H16" s="267">
        <v>69</v>
      </c>
      <c r="I16" s="267">
        <v>60</v>
      </c>
      <c r="J16" s="293">
        <f t="shared" si="1"/>
        <v>1.258917331095258E-2</v>
      </c>
      <c r="K16" s="294">
        <f t="shared" si="3"/>
        <v>-9</v>
      </c>
    </row>
    <row r="17" spans="1:11" ht="12.6" customHeight="1">
      <c r="A17" s="268" t="s">
        <v>157</v>
      </c>
      <c r="B17" s="267">
        <v>5</v>
      </c>
      <c r="C17" s="267">
        <v>5</v>
      </c>
      <c r="D17" s="267">
        <v>3</v>
      </c>
      <c r="E17" s="293">
        <f t="shared" si="0"/>
        <v>9.4369298521547657E-4</v>
      </c>
      <c r="F17" s="294">
        <f t="shared" si="2"/>
        <v>-2</v>
      </c>
      <c r="G17" s="267">
        <v>23</v>
      </c>
      <c r="H17" s="267">
        <v>24</v>
      </c>
      <c r="I17" s="267">
        <v>23</v>
      </c>
      <c r="J17" s="293">
        <f t="shared" si="1"/>
        <v>4.8258497691984889E-3</v>
      </c>
      <c r="K17" s="294">
        <f t="shared" si="3"/>
        <v>-1</v>
      </c>
    </row>
    <row r="18" spans="1:11" ht="12.6" customHeight="1">
      <c r="A18" s="268" t="s">
        <v>110</v>
      </c>
      <c r="B18" s="267">
        <v>155</v>
      </c>
      <c r="C18" s="267">
        <v>153</v>
      </c>
      <c r="D18" s="267">
        <v>159</v>
      </c>
      <c r="E18" s="293">
        <f t="shared" si="0"/>
        <v>5.0015728216420259E-2</v>
      </c>
      <c r="F18" s="294">
        <f t="shared" si="2"/>
        <v>6</v>
      </c>
      <c r="G18" s="267">
        <v>217</v>
      </c>
      <c r="H18" s="267">
        <v>204</v>
      </c>
      <c r="I18" s="267">
        <v>206</v>
      </c>
      <c r="J18" s="293">
        <f t="shared" si="1"/>
        <v>4.3222828367603862E-2</v>
      </c>
      <c r="K18" s="294">
        <f t="shared" si="3"/>
        <v>2</v>
      </c>
    </row>
    <row r="19" spans="1:11" ht="12.6" customHeight="1">
      <c r="A19" s="268" t="s">
        <v>111</v>
      </c>
      <c r="B19" s="267">
        <v>165</v>
      </c>
      <c r="C19" s="267">
        <v>174</v>
      </c>
      <c r="D19" s="267">
        <v>185</v>
      </c>
      <c r="E19" s="293">
        <f t="shared" si="0"/>
        <v>5.8194400754954391E-2</v>
      </c>
      <c r="F19" s="294">
        <f t="shared" si="2"/>
        <v>11</v>
      </c>
      <c r="G19" s="267">
        <v>177</v>
      </c>
      <c r="H19" s="267">
        <v>185</v>
      </c>
      <c r="I19" s="267">
        <v>192</v>
      </c>
      <c r="J19" s="293">
        <f t="shared" si="1"/>
        <v>4.0285354595048256E-2</v>
      </c>
      <c r="K19" s="294">
        <f t="shared" si="3"/>
        <v>7</v>
      </c>
    </row>
    <row r="20" spans="1:11" ht="12.6" customHeight="1">
      <c r="A20" s="266" t="s">
        <v>171</v>
      </c>
      <c r="B20" s="267">
        <v>9</v>
      </c>
      <c r="C20" s="267">
        <v>10</v>
      </c>
      <c r="D20" s="267">
        <v>4</v>
      </c>
      <c r="E20" s="293">
        <f t="shared" si="0"/>
        <v>1.2582573136206354E-3</v>
      </c>
      <c r="F20" s="294">
        <f t="shared" si="2"/>
        <v>-6</v>
      </c>
      <c r="G20" s="267">
        <v>44</v>
      </c>
      <c r="H20" s="267">
        <v>40</v>
      </c>
      <c r="I20" s="267">
        <v>33</v>
      </c>
      <c r="J20" s="293">
        <f t="shared" si="1"/>
        <v>6.9240453210239195E-3</v>
      </c>
      <c r="K20" s="294">
        <f t="shared" si="3"/>
        <v>-7</v>
      </c>
    </row>
    <row r="21" spans="1:11" ht="12.6" customHeight="1">
      <c r="A21" s="268" t="s">
        <v>113</v>
      </c>
      <c r="B21" s="267">
        <v>135</v>
      </c>
      <c r="C21" s="267">
        <v>105</v>
      </c>
      <c r="D21" s="267">
        <v>109</v>
      </c>
      <c r="E21" s="293">
        <f t="shared" si="0"/>
        <v>3.4287511796162316E-2</v>
      </c>
      <c r="F21" s="294">
        <f t="shared" si="2"/>
        <v>4</v>
      </c>
      <c r="G21" s="267">
        <v>224</v>
      </c>
      <c r="H21" s="267">
        <v>188</v>
      </c>
      <c r="I21" s="267">
        <v>199</v>
      </c>
      <c r="J21" s="293">
        <f t="shared" si="1"/>
        <v>4.1754091481326062E-2</v>
      </c>
      <c r="K21" s="294">
        <f t="shared" si="3"/>
        <v>11</v>
      </c>
    </row>
    <row r="22" spans="1:11" ht="12.6" customHeight="1">
      <c r="A22" s="266" t="s">
        <v>118</v>
      </c>
      <c r="B22" s="267">
        <v>15</v>
      </c>
      <c r="C22" s="267">
        <v>20</v>
      </c>
      <c r="D22" s="267">
        <v>20</v>
      </c>
      <c r="E22" s="293">
        <f t="shared" si="0"/>
        <v>6.2912865681031774E-3</v>
      </c>
      <c r="F22" s="294">
        <f t="shared" si="2"/>
        <v>0</v>
      </c>
      <c r="G22" s="267">
        <v>20</v>
      </c>
      <c r="H22" s="267">
        <v>24</v>
      </c>
      <c r="I22" s="267">
        <v>26</v>
      </c>
      <c r="J22" s="293">
        <f t="shared" si="1"/>
        <v>5.4553084347461183E-3</v>
      </c>
      <c r="K22" s="294">
        <f t="shared" si="3"/>
        <v>2</v>
      </c>
    </row>
    <row r="23" spans="1:11" ht="12.6" customHeight="1">
      <c r="A23" s="268" t="s">
        <v>119</v>
      </c>
      <c r="B23" s="267">
        <v>41</v>
      </c>
      <c r="C23" s="267">
        <v>38</v>
      </c>
      <c r="D23" s="267">
        <v>38</v>
      </c>
      <c r="E23" s="293">
        <f t="shared" si="0"/>
        <v>1.1953444479396037E-2</v>
      </c>
      <c r="F23" s="294">
        <f t="shared" si="2"/>
        <v>0</v>
      </c>
      <c r="G23" s="267">
        <v>44</v>
      </c>
      <c r="H23" s="267">
        <v>42</v>
      </c>
      <c r="I23" s="267">
        <v>45</v>
      </c>
      <c r="J23" s="293">
        <f t="shared" si="1"/>
        <v>9.4418799832144355E-3</v>
      </c>
      <c r="K23" s="294">
        <f t="shared" si="3"/>
        <v>3</v>
      </c>
    </row>
    <row r="24" spans="1:11" ht="12.6" customHeight="1">
      <c r="A24" s="268" t="s">
        <v>158</v>
      </c>
      <c r="B24" s="267">
        <v>23</v>
      </c>
      <c r="C24" s="267">
        <v>24</v>
      </c>
      <c r="D24" s="267">
        <v>23</v>
      </c>
      <c r="E24" s="293">
        <f t="shared" si="0"/>
        <v>7.2349795533186538E-3</v>
      </c>
      <c r="F24" s="294">
        <f t="shared" si="2"/>
        <v>-1</v>
      </c>
      <c r="G24" s="267">
        <v>35</v>
      </c>
      <c r="H24" s="267">
        <v>32</v>
      </c>
      <c r="I24" s="267">
        <v>35</v>
      </c>
      <c r="J24" s="293">
        <f t="shared" si="1"/>
        <v>7.3436844313890057E-3</v>
      </c>
      <c r="K24" s="294">
        <f t="shared" si="3"/>
        <v>3</v>
      </c>
    </row>
    <row r="25" spans="1:11" ht="12.6" customHeight="1">
      <c r="A25" s="268" t="s">
        <v>172</v>
      </c>
      <c r="B25" s="269">
        <v>1</v>
      </c>
      <c r="C25" s="269">
        <v>3</v>
      </c>
      <c r="D25" s="269">
        <v>0</v>
      </c>
      <c r="E25" s="293">
        <f t="shared" si="0"/>
        <v>0</v>
      </c>
      <c r="F25" s="294">
        <f t="shared" si="2"/>
        <v>-3</v>
      </c>
      <c r="G25" s="269">
        <v>6</v>
      </c>
      <c r="H25" s="269">
        <v>7</v>
      </c>
      <c r="I25" s="269">
        <v>7</v>
      </c>
      <c r="J25" s="293">
        <f t="shared" si="1"/>
        <v>1.4687368862778011E-3</v>
      </c>
      <c r="K25" s="294">
        <f t="shared" si="3"/>
        <v>0</v>
      </c>
    </row>
    <row r="26" spans="1:11" ht="12.6" customHeight="1">
      <c r="A26" s="266" t="s">
        <v>159</v>
      </c>
      <c r="B26" s="269">
        <v>60</v>
      </c>
      <c r="C26" s="269">
        <v>66</v>
      </c>
      <c r="D26" s="269">
        <v>65</v>
      </c>
      <c r="E26" s="293">
        <f t="shared" si="0"/>
        <v>2.0446681346335326E-2</v>
      </c>
      <c r="F26" s="294">
        <f t="shared" si="2"/>
        <v>-1</v>
      </c>
      <c r="G26" s="269">
        <v>121</v>
      </c>
      <c r="H26" s="269">
        <v>104</v>
      </c>
      <c r="I26" s="269">
        <v>108</v>
      </c>
      <c r="J26" s="293">
        <f t="shared" si="1"/>
        <v>2.2660511959714646E-2</v>
      </c>
      <c r="K26" s="294">
        <f t="shared" si="3"/>
        <v>4</v>
      </c>
    </row>
    <row r="27" spans="1:11" ht="12.6" customHeight="1">
      <c r="A27" s="266" t="s">
        <v>127</v>
      </c>
      <c r="B27" s="267">
        <v>79</v>
      </c>
      <c r="C27" s="267">
        <v>82</v>
      </c>
      <c r="D27" s="267">
        <v>87</v>
      </c>
      <c r="E27" s="293">
        <f t="shared" si="0"/>
        <v>2.736709657124882E-2</v>
      </c>
      <c r="F27" s="294">
        <f t="shared" si="2"/>
        <v>5</v>
      </c>
      <c r="G27" s="267">
        <v>83</v>
      </c>
      <c r="H27" s="267">
        <v>91</v>
      </c>
      <c r="I27" s="267">
        <v>94</v>
      </c>
      <c r="J27" s="293">
        <f t="shared" si="1"/>
        <v>1.9723038187159043E-2</v>
      </c>
      <c r="K27" s="294">
        <f t="shared" si="3"/>
        <v>3</v>
      </c>
    </row>
    <row r="28" spans="1:11" ht="12.6" customHeight="1">
      <c r="A28" s="268" t="s">
        <v>173</v>
      </c>
      <c r="B28" s="267">
        <v>5</v>
      </c>
      <c r="C28" s="267">
        <v>12</v>
      </c>
      <c r="D28" s="267">
        <v>8</v>
      </c>
      <c r="E28" s="293">
        <f t="shared" si="0"/>
        <v>2.5165146272412707E-3</v>
      </c>
      <c r="F28" s="294">
        <f t="shared" si="2"/>
        <v>-4</v>
      </c>
      <c r="G28" s="267">
        <v>45</v>
      </c>
      <c r="H28" s="267">
        <v>35</v>
      </c>
      <c r="I28" s="267">
        <v>34</v>
      </c>
      <c r="J28" s="293">
        <f t="shared" si="1"/>
        <v>7.1338648762064626E-3</v>
      </c>
      <c r="K28" s="294">
        <f t="shared" si="3"/>
        <v>-1</v>
      </c>
    </row>
    <row r="29" spans="1:11" ht="12.6" customHeight="1">
      <c r="A29" s="266" t="s">
        <v>117</v>
      </c>
      <c r="B29" s="267">
        <v>71</v>
      </c>
      <c r="C29" s="267">
        <v>73</v>
      </c>
      <c r="D29" s="267">
        <v>70</v>
      </c>
      <c r="E29" s="293">
        <f t="shared" si="0"/>
        <v>2.2019502988361118E-2</v>
      </c>
      <c r="F29" s="294">
        <f t="shared" si="2"/>
        <v>-3</v>
      </c>
      <c r="G29" s="267">
        <v>76</v>
      </c>
      <c r="H29" s="267">
        <v>85</v>
      </c>
      <c r="I29" s="267">
        <v>73</v>
      </c>
      <c r="J29" s="293">
        <f t="shared" si="1"/>
        <v>1.531682752832564E-2</v>
      </c>
      <c r="K29" s="294">
        <f t="shared" si="3"/>
        <v>-12</v>
      </c>
    </row>
    <row r="30" spans="1:11" ht="12.6" customHeight="1">
      <c r="A30" s="266" t="s">
        <v>114</v>
      </c>
      <c r="B30" s="267">
        <v>215</v>
      </c>
      <c r="C30" s="267">
        <v>225</v>
      </c>
      <c r="D30" s="267">
        <v>226</v>
      </c>
      <c r="E30" s="293">
        <f t="shared" si="0"/>
        <v>7.1091538219565903E-2</v>
      </c>
      <c r="F30" s="294">
        <f t="shared" si="2"/>
        <v>1</v>
      </c>
      <c r="G30" s="267">
        <v>257</v>
      </c>
      <c r="H30" s="267">
        <v>258</v>
      </c>
      <c r="I30" s="267">
        <v>256</v>
      </c>
      <c r="J30" s="293">
        <f t="shared" si="1"/>
        <v>5.371380612673101E-2</v>
      </c>
      <c r="K30" s="294">
        <f t="shared" si="3"/>
        <v>-2</v>
      </c>
    </row>
    <row r="31" spans="1:11" ht="12.6" customHeight="1">
      <c r="A31" s="266" t="s">
        <v>115</v>
      </c>
      <c r="B31" s="267">
        <v>16</v>
      </c>
      <c r="C31" s="267">
        <v>17</v>
      </c>
      <c r="D31" s="267">
        <v>19</v>
      </c>
      <c r="E31" s="293">
        <f t="shared" si="0"/>
        <v>5.9767222396980187E-3</v>
      </c>
      <c r="F31" s="294">
        <f t="shared" si="2"/>
        <v>2</v>
      </c>
      <c r="G31" s="267">
        <v>36</v>
      </c>
      <c r="H31" s="267">
        <v>34</v>
      </c>
      <c r="I31" s="267">
        <v>34</v>
      </c>
      <c r="J31" s="293">
        <f t="shared" si="1"/>
        <v>7.1338648762064626E-3</v>
      </c>
      <c r="K31" s="294">
        <f t="shared" si="3"/>
        <v>0</v>
      </c>
    </row>
    <row r="32" spans="1:11" ht="12.6" customHeight="1">
      <c r="A32" s="266" t="s">
        <v>116</v>
      </c>
      <c r="B32" s="267">
        <v>8</v>
      </c>
      <c r="C32" s="267">
        <v>7</v>
      </c>
      <c r="D32" s="267">
        <v>10</v>
      </c>
      <c r="E32" s="293">
        <f t="shared" si="0"/>
        <v>3.1456432840515887E-3</v>
      </c>
      <c r="F32" s="294">
        <f t="shared" si="2"/>
        <v>3</v>
      </c>
      <c r="G32" s="267">
        <v>11</v>
      </c>
      <c r="H32" s="267">
        <v>9</v>
      </c>
      <c r="I32" s="267">
        <v>10</v>
      </c>
      <c r="J32" s="293">
        <f t="shared" si="1"/>
        <v>2.0981955518254302E-3</v>
      </c>
      <c r="K32" s="294">
        <f t="shared" si="3"/>
        <v>1</v>
      </c>
    </row>
    <row r="33" spans="1:11" ht="12.6" customHeight="1">
      <c r="A33" s="268" t="s">
        <v>124</v>
      </c>
      <c r="B33" s="267">
        <v>120</v>
      </c>
      <c r="C33" s="267">
        <v>123</v>
      </c>
      <c r="D33" s="267">
        <v>119</v>
      </c>
      <c r="E33" s="293">
        <f t="shared" si="0"/>
        <v>3.7433155080213901E-2</v>
      </c>
      <c r="F33" s="294">
        <f t="shared" si="2"/>
        <v>-4</v>
      </c>
      <c r="G33" s="267">
        <v>120</v>
      </c>
      <c r="H33" s="267">
        <v>125</v>
      </c>
      <c r="I33" s="267">
        <v>122</v>
      </c>
      <c r="J33" s="293">
        <f t="shared" si="1"/>
        <v>2.5597985732270248E-2</v>
      </c>
      <c r="K33" s="294">
        <f t="shared" si="3"/>
        <v>-3</v>
      </c>
    </row>
    <row r="34" spans="1:11" ht="12.6" customHeight="1">
      <c r="A34" s="268" t="s">
        <v>125</v>
      </c>
      <c r="B34" s="267">
        <v>67</v>
      </c>
      <c r="C34" s="267">
        <v>74</v>
      </c>
      <c r="D34" s="267">
        <v>71</v>
      </c>
      <c r="E34" s="293">
        <f t="shared" si="0"/>
        <v>2.2334067316766279E-2</v>
      </c>
      <c r="F34" s="294">
        <f t="shared" si="2"/>
        <v>-3</v>
      </c>
      <c r="G34" s="267">
        <v>69</v>
      </c>
      <c r="H34" s="267">
        <v>76</v>
      </c>
      <c r="I34" s="267">
        <v>72</v>
      </c>
      <c r="J34" s="293">
        <f t="shared" si="1"/>
        <v>1.5107007973143098E-2</v>
      </c>
      <c r="K34" s="294">
        <f t="shared" si="3"/>
        <v>-4</v>
      </c>
    </row>
    <row r="35" spans="1:11" ht="12.6" customHeight="1">
      <c r="A35" s="266" t="s">
        <v>120</v>
      </c>
      <c r="B35" s="267">
        <v>13</v>
      </c>
      <c r="C35" s="267">
        <v>16</v>
      </c>
      <c r="D35" s="267">
        <v>12</v>
      </c>
      <c r="E35" s="293">
        <f t="shared" si="0"/>
        <v>3.7747719408619063E-3</v>
      </c>
      <c r="F35" s="294">
        <f t="shared" si="2"/>
        <v>-4</v>
      </c>
      <c r="G35" s="267">
        <v>20</v>
      </c>
      <c r="H35" s="267">
        <v>23</v>
      </c>
      <c r="I35" s="267">
        <v>18</v>
      </c>
      <c r="J35" s="293">
        <f t="shared" si="1"/>
        <v>3.7767519932857744E-3</v>
      </c>
      <c r="K35" s="294">
        <f t="shared" si="3"/>
        <v>-5</v>
      </c>
    </row>
    <row r="36" spans="1:11" ht="12.6" customHeight="1">
      <c r="A36" s="266" t="s">
        <v>121</v>
      </c>
      <c r="B36" s="267">
        <v>89</v>
      </c>
      <c r="C36" s="267">
        <v>89</v>
      </c>
      <c r="D36" s="267">
        <v>102</v>
      </c>
      <c r="E36" s="293">
        <f t="shared" si="0"/>
        <v>3.2085561497326207E-2</v>
      </c>
      <c r="F36" s="294">
        <f t="shared" si="2"/>
        <v>13</v>
      </c>
      <c r="G36" s="267">
        <v>90</v>
      </c>
      <c r="H36" s="267">
        <v>90</v>
      </c>
      <c r="I36" s="267">
        <v>105</v>
      </c>
      <c r="J36" s="293">
        <f t="shared" si="1"/>
        <v>2.2031053294167015E-2</v>
      </c>
      <c r="K36" s="294">
        <f t="shared" si="3"/>
        <v>15</v>
      </c>
    </row>
    <row r="37" spans="1:11" ht="12.6" customHeight="1">
      <c r="A37" s="266" t="s">
        <v>122</v>
      </c>
      <c r="B37" s="267">
        <v>5</v>
      </c>
      <c r="C37" s="267">
        <v>4</v>
      </c>
      <c r="D37" s="267">
        <v>4</v>
      </c>
      <c r="E37" s="293">
        <f t="shared" si="0"/>
        <v>1.2582573136206354E-3</v>
      </c>
      <c r="F37" s="294">
        <f t="shared" si="2"/>
        <v>0</v>
      </c>
      <c r="G37" s="267">
        <v>6</v>
      </c>
      <c r="H37" s="267">
        <v>6</v>
      </c>
      <c r="I37" s="267">
        <v>5</v>
      </c>
      <c r="J37" s="293">
        <f t="shared" si="1"/>
        <v>1.0490977759127151E-3</v>
      </c>
      <c r="K37" s="294">
        <f t="shared" si="3"/>
        <v>-1</v>
      </c>
    </row>
    <row r="38" spans="1:11" ht="12.6" customHeight="1">
      <c r="A38" s="268" t="s">
        <v>123</v>
      </c>
      <c r="B38" s="267">
        <v>15</v>
      </c>
      <c r="C38" s="267">
        <v>17</v>
      </c>
      <c r="D38" s="267">
        <v>15</v>
      </c>
      <c r="E38" s="293">
        <f t="shared" si="0"/>
        <v>4.7184649260773827E-3</v>
      </c>
      <c r="F38" s="294">
        <f t="shared" si="2"/>
        <v>-2</v>
      </c>
      <c r="G38" s="267">
        <v>19</v>
      </c>
      <c r="H38" s="267">
        <v>22</v>
      </c>
      <c r="I38" s="267">
        <v>17</v>
      </c>
      <c r="J38" s="293">
        <f t="shared" si="1"/>
        <v>3.5669324381032313E-3</v>
      </c>
      <c r="K38" s="294">
        <f t="shared" si="3"/>
        <v>-5</v>
      </c>
    </row>
    <row r="39" spans="1:11" ht="12.6" customHeight="1">
      <c r="A39" s="266" t="s">
        <v>174</v>
      </c>
      <c r="B39" s="267">
        <v>21</v>
      </c>
      <c r="C39" s="267">
        <v>19</v>
      </c>
      <c r="D39" s="267">
        <v>26</v>
      </c>
      <c r="E39" s="293">
        <f t="shared" si="0"/>
        <v>8.1786725385341302E-3</v>
      </c>
      <c r="F39" s="294">
        <f t="shared" si="2"/>
        <v>7</v>
      </c>
      <c r="G39" s="267">
        <v>170</v>
      </c>
      <c r="H39" s="267">
        <v>170</v>
      </c>
      <c r="I39" s="267">
        <v>155</v>
      </c>
      <c r="J39" s="293">
        <f t="shared" si="1"/>
        <v>3.2522031053294168E-2</v>
      </c>
      <c r="K39" s="294">
        <f t="shared" si="3"/>
        <v>-15</v>
      </c>
    </row>
    <row r="40" spans="1:11" ht="12.6" customHeight="1">
      <c r="A40" s="266" t="s">
        <v>128</v>
      </c>
      <c r="B40" s="267">
        <v>101</v>
      </c>
      <c r="C40" s="267">
        <v>95</v>
      </c>
      <c r="D40" s="267">
        <v>98</v>
      </c>
      <c r="E40" s="293">
        <f t="shared" si="0"/>
        <v>3.0827304183705568E-2</v>
      </c>
      <c r="F40" s="294">
        <f t="shared" si="2"/>
        <v>3</v>
      </c>
      <c r="G40" s="267">
        <v>130</v>
      </c>
      <c r="H40" s="267">
        <v>135</v>
      </c>
      <c r="I40" s="267">
        <v>128</v>
      </c>
      <c r="J40" s="293">
        <f t="shared" si="1"/>
        <v>2.6856903063365505E-2</v>
      </c>
      <c r="K40" s="294">
        <f t="shared" si="3"/>
        <v>-7</v>
      </c>
    </row>
    <row r="41" spans="1:11" ht="12.6" customHeight="1">
      <c r="A41" s="268" t="s">
        <v>129</v>
      </c>
      <c r="B41" s="267">
        <v>117</v>
      </c>
      <c r="C41" s="267">
        <v>133</v>
      </c>
      <c r="D41" s="267">
        <v>120</v>
      </c>
      <c r="E41" s="293">
        <f t="shared" si="0"/>
        <v>3.7747719408619061E-2</v>
      </c>
      <c r="F41" s="294">
        <f t="shared" si="2"/>
        <v>-13</v>
      </c>
      <c r="G41" s="267">
        <v>148</v>
      </c>
      <c r="H41" s="267">
        <v>163</v>
      </c>
      <c r="I41" s="267">
        <v>151</v>
      </c>
      <c r="J41" s="293">
        <f t="shared" si="1"/>
        <v>3.1682752832563991E-2</v>
      </c>
      <c r="K41" s="294">
        <f t="shared" si="3"/>
        <v>-12</v>
      </c>
    </row>
    <row r="42" spans="1:11" ht="12.6" customHeight="1">
      <c r="A42" s="268" t="s">
        <v>160</v>
      </c>
      <c r="B42" s="267">
        <v>17</v>
      </c>
      <c r="C42" s="267">
        <v>24</v>
      </c>
      <c r="D42" s="267">
        <v>22</v>
      </c>
      <c r="E42" s="293">
        <f t="shared" si="0"/>
        <v>6.920415224913495E-3</v>
      </c>
      <c r="F42" s="294">
        <f t="shared" si="2"/>
        <v>-2</v>
      </c>
      <c r="G42" s="267">
        <v>17</v>
      </c>
      <c r="H42" s="267">
        <v>25</v>
      </c>
      <c r="I42" s="267">
        <v>23</v>
      </c>
      <c r="J42" s="293">
        <f t="shared" si="1"/>
        <v>4.8258497691984889E-3</v>
      </c>
      <c r="K42" s="294">
        <f t="shared" si="3"/>
        <v>-2</v>
      </c>
    </row>
    <row r="43" spans="1:11" ht="12.6" customHeight="1">
      <c r="A43" s="268" t="s">
        <v>161</v>
      </c>
      <c r="B43" s="267">
        <v>3</v>
      </c>
      <c r="C43" s="267">
        <v>2</v>
      </c>
      <c r="D43" s="267">
        <v>2</v>
      </c>
      <c r="E43" s="293">
        <f t="shared" si="0"/>
        <v>6.2912865681031768E-4</v>
      </c>
      <c r="F43" s="294">
        <f t="shared" si="2"/>
        <v>0</v>
      </c>
      <c r="G43" s="267">
        <v>3</v>
      </c>
      <c r="H43" s="267">
        <v>3</v>
      </c>
      <c r="I43" s="267">
        <v>4</v>
      </c>
      <c r="J43" s="293">
        <f t="shared" si="1"/>
        <v>8.3927822073017204E-4</v>
      </c>
      <c r="K43" s="294">
        <f t="shared" si="3"/>
        <v>1</v>
      </c>
    </row>
    <row r="44" spans="1:11" ht="12.6" customHeight="1">
      <c r="A44" s="268" t="s">
        <v>162</v>
      </c>
      <c r="B44" s="267">
        <v>49</v>
      </c>
      <c r="C44" s="267">
        <v>57</v>
      </c>
      <c r="D44" s="267">
        <v>47</v>
      </c>
      <c r="E44" s="293">
        <f t="shared" si="0"/>
        <v>1.4784523435042466E-2</v>
      </c>
      <c r="F44" s="294">
        <f t="shared" si="2"/>
        <v>-10</v>
      </c>
      <c r="G44" s="267">
        <v>72</v>
      </c>
      <c r="H44" s="267">
        <v>79</v>
      </c>
      <c r="I44" s="267">
        <v>68</v>
      </c>
      <c r="J44" s="293">
        <f t="shared" si="1"/>
        <v>1.4267729752412925E-2</v>
      </c>
      <c r="K44" s="294">
        <f t="shared" si="3"/>
        <v>-11</v>
      </c>
    </row>
    <row r="45" spans="1:11" ht="12.6" customHeight="1">
      <c r="A45" s="268" t="s">
        <v>163</v>
      </c>
      <c r="B45" s="267">
        <v>175</v>
      </c>
      <c r="C45" s="267">
        <v>143</v>
      </c>
      <c r="D45" s="267">
        <v>142</v>
      </c>
      <c r="E45" s="293">
        <f t="shared" si="0"/>
        <v>4.4668134633532558E-2</v>
      </c>
      <c r="F45" s="294">
        <f t="shared" si="2"/>
        <v>-1</v>
      </c>
      <c r="G45" s="267">
        <v>175</v>
      </c>
      <c r="H45" s="267">
        <v>143</v>
      </c>
      <c r="I45" s="267">
        <v>142</v>
      </c>
      <c r="J45" s="293">
        <f t="shared" si="1"/>
        <v>2.9794376835921108E-2</v>
      </c>
      <c r="K45" s="294">
        <f t="shared" si="3"/>
        <v>-1</v>
      </c>
    </row>
    <row r="46" spans="1:11" ht="12.6" customHeight="1">
      <c r="A46" s="268" t="s">
        <v>130</v>
      </c>
      <c r="B46" s="267">
        <v>0</v>
      </c>
      <c r="C46" s="267">
        <v>0</v>
      </c>
      <c r="D46" s="267">
        <v>2</v>
      </c>
      <c r="E46" s="293" t="s">
        <v>182</v>
      </c>
      <c r="F46" s="294">
        <v>0</v>
      </c>
      <c r="G46" s="267">
        <v>0</v>
      </c>
      <c r="H46" s="267">
        <v>0</v>
      </c>
      <c r="I46" s="267">
        <v>2</v>
      </c>
      <c r="J46" s="293" t="s">
        <v>182</v>
      </c>
      <c r="K46" s="294">
        <v>0</v>
      </c>
    </row>
    <row r="47" spans="1:11" ht="12.6" customHeight="1">
      <c r="A47" s="268" t="s">
        <v>62</v>
      </c>
      <c r="B47" s="267">
        <v>39</v>
      </c>
      <c r="C47" s="267">
        <v>53</v>
      </c>
      <c r="D47" s="267">
        <v>67</v>
      </c>
      <c r="E47" s="293">
        <f>D47/D$5</f>
        <v>2.1075810003145644E-2</v>
      </c>
      <c r="F47" s="294">
        <f t="shared" si="2"/>
        <v>14</v>
      </c>
      <c r="G47" s="267">
        <v>57</v>
      </c>
      <c r="H47" s="267">
        <v>70</v>
      </c>
      <c r="I47" s="267">
        <v>90</v>
      </c>
      <c r="J47" s="293">
        <f>I47/I$5</f>
        <v>1.8883759966428871E-2</v>
      </c>
      <c r="K47" s="294">
        <f t="shared" si="3"/>
        <v>20</v>
      </c>
    </row>
    <row r="48" spans="1:11" ht="12.6" customHeight="1">
      <c r="A48" s="268" t="s">
        <v>164</v>
      </c>
      <c r="B48" s="267">
        <v>0</v>
      </c>
      <c r="C48" s="267">
        <v>4</v>
      </c>
      <c r="D48" s="267">
        <v>2</v>
      </c>
      <c r="E48" s="293">
        <f>D48/D$5</f>
        <v>6.2912865681031768E-4</v>
      </c>
      <c r="F48" s="294">
        <f t="shared" si="2"/>
        <v>-2</v>
      </c>
      <c r="G48" s="457"/>
      <c r="H48" s="458"/>
      <c r="I48" s="458"/>
      <c r="J48" s="458"/>
      <c r="K48" s="459"/>
    </row>
    <row r="49" spans="1:11" ht="12.6" customHeight="1">
      <c r="A49" s="270" t="s">
        <v>131</v>
      </c>
      <c r="B49" s="271">
        <v>0</v>
      </c>
      <c r="C49" s="271">
        <v>0</v>
      </c>
      <c r="D49" s="271">
        <v>3</v>
      </c>
      <c r="E49" s="295" t="s">
        <v>182</v>
      </c>
      <c r="F49" s="296">
        <f>D49-C49</f>
        <v>3</v>
      </c>
      <c r="G49" s="271">
        <v>0</v>
      </c>
      <c r="H49" s="271">
        <v>0</v>
      </c>
      <c r="I49" s="271">
        <v>3</v>
      </c>
      <c r="J49" s="297">
        <f>I49/I$5</f>
        <v>6.29458665547629E-4</v>
      </c>
      <c r="K49" s="296">
        <f t="shared" si="3"/>
        <v>3</v>
      </c>
    </row>
    <row r="50" spans="1:11" ht="12.6" customHeight="1">
      <c r="A50" s="272"/>
      <c r="B50" s="273"/>
      <c r="C50" s="273"/>
      <c r="D50" s="273"/>
      <c r="E50" s="274"/>
      <c r="F50" s="275"/>
      <c r="G50" s="273"/>
      <c r="H50" s="273"/>
      <c r="I50" s="273"/>
      <c r="J50" s="274"/>
      <c r="K50" s="275"/>
    </row>
    <row r="51" spans="1:11" ht="12.6" customHeight="1">
      <c r="A51" s="252" t="s">
        <v>231</v>
      </c>
      <c r="G51" s="255"/>
      <c r="H51" s="255"/>
      <c r="I51" s="255"/>
      <c r="J51" s="276"/>
      <c r="K51" s="63" t="s">
        <v>19</v>
      </c>
    </row>
    <row r="52" spans="1:11" ht="12.6" customHeight="1">
      <c r="A52" s="256"/>
      <c r="B52" s="277" t="s">
        <v>138</v>
      </c>
      <c r="C52" s="278"/>
      <c r="D52" s="278"/>
      <c r="E52" s="278"/>
      <c r="F52" s="279"/>
      <c r="G52" s="280" t="s">
        <v>139</v>
      </c>
      <c r="H52" s="280"/>
      <c r="I52" s="280"/>
      <c r="J52" s="281"/>
      <c r="K52" s="282"/>
    </row>
    <row r="53" spans="1:11" ht="12.6" customHeight="1">
      <c r="A53" s="257"/>
      <c r="B53" s="258" t="s">
        <v>208</v>
      </c>
      <c r="C53" s="258" t="s">
        <v>236</v>
      </c>
      <c r="D53" s="460" t="s">
        <v>238</v>
      </c>
      <c r="E53" s="461"/>
      <c r="F53" s="455" t="s">
        <v>248</v>
      </c>
      <c r="G53" s="258" t="s">
        <v>208</v>
      </c>
      <c r="H53" s="258" t="s">
        <v>236</v>
      </c>
      <c r="I53" s="460" t="s">
        <v>238</v>
      </c>
      <c r="J53" s="461"/>
      <c r="K53" s="455" t="s">
        <v>248</v>
      </c>
    </row>
    <row r="54" spans="1:11" ht="12.6" customHeight="1" thickBot="1">
      <c r="A54" s="259"/>
      <c r="B54" s="260" t="s">
        <v>135</v>
      </c>
      <c r="C54" s="260" t="s">
        <v>135</v>
      </c>
      <c r="D54" s="260" t="s">
        <v>135</v>
      </c>
      <c r="E54" s="261" t="s">
        <v>136</v>
      </c>
      <c r="F54" s="456"/>
      <c r="G54" s="260" t="s">
        <v>135</v>
      </c>
      <c r="H54" s="260" t="s">
        <v>135</v>
      </c>
      <c r="I54" s="260" t="s">
        <v>135</v>
      </c>
      <c r="J54" s="261" t="s">
        <v>136</v>
      </c>
      <c r="K54" s="456"/>
    </row>
    <row r="55" spans="1:11" ht="12.6" customHeight="1" thickTop="1">
      <c r="A55" s="262" t="s">
        <v>108</v>
      </c>
      <c r="B55" s="263">
        <f>SUM(B56:B61)</f>
        <v>675</v>
      </c>
      <c r="C55" s="263">
        <f>SUM(C56:C61)</f>
        <v>712</v>
      </c>
      <c r="D55" s="263">
        <f>SUM(D56:D61)</f>
        <v>687</v>
      </c>
      <c r="E55" s="298">
        <f t="shared" ref="E55:E61" si="4">D55/D$55</f>
        <v>1</v>
      </c>
      <c r="F55" s="151">
        <f t="shared" ref="F55:F61" si="5">D55-C55</f>
        <v>-25</v>
      </c>
      <c r="G55" s="263">
        <f>SUM(G56:G61)</f>
        <v>1357</v>
      </c>
      <c r="H55" s="263">
        <f>SUM(H56:H61)</f>
        <v>1522</v>
      </c>
      <c r="I55" s="263">
        <f>SUM(I56:I61)</f>
        <v>1464</v>
      </c>
      <c r="J55" s="298">
        <f t="shared" ref="J55:J61" si="6">I55/I$55</f>
        <v>1</v>
      </c>
      <c r="K55" s="151">
        <f t="shared" ref="K55:K61" si="7">I55-H55</f>
        <v>-58</v>
      </c>
    </row>
    <row r="56" spans="1:11" ht="12.6" customHeight="1">
      <c r="A56" s="264" t="s">
        <v>132</v>
      </c>
      <c r="B56" s="265">
        <v>564</v>
      </c>
      <c r="C56" s="265">
        <v>597</v>
      </c>
      <c r="D56" s="265">
        <v>577</v>
      </c>
      <c r="E56" s="299">
        <f>D56/D$55</f>
        <v>0.83988355167394468</v>
      </c>
      <c r="F56" s="292">
        <f t="shared" si="5"/>
        <v>-20</v>
      </c>
      <c r="G56" s="265">
        <v>602</v>
      </c>
      <c r="H56" s="265">
        <v>632</v>
      </c>
      <c r="I56" s="265">
        <v>614</v>
      </c>
      <c r="J56" s="299">
        <f>I56/I$55</f>
        <v>0.41939890710382516</v>
      </c>
      <c r="K56" s="292">
        <f t="shared" si="7"/>
        <v>-18</v>
      </c>
    </row>
    <row r="57" spans="1:11" ht="12.6" customHeight="1">
      <c r="A57" s="266" t="s">
        <v>133</v>
      </c>
      <c r="B57" s="267">
        <v>27</v>
      </c>
      <c r="C57" s="267">
        <v>31</v>
      </c>
      <c r="D57" s="267">
        <v>27</v>
      </c>
      <c r="E57" s="300">
        <f t="shared" si="4"/>
        <v>3.9301310043668124E-2</v>
      </c>
      <c r="F57" s="294">
        <f t="shared" si="5"/>
        <v>-4</v>
      </c>
      <c r="G57" s="267">
        <v>171</v>
      </c>
      <c r="H57" s="267">
        <v>207</v>
      </c>
      <c r="I57" s="267">
        <v>200</v>
      </c>
      <c r="J57" s="300">
        <f t="shared" si="6"/>
        <v>0.13661202185792351</v>
      </c>
      <c r="K57" s="294">
        <f t="shared" si="7"/>
        <v>-7</v>
      </c>
    </row>
    <row r="58" spans="1:11" ht="12.6" customHeight="1">
      <c r="A58" s="266" t="s">
        <v>134</v>
      </c>
      <c r="B58" s="267">
        <v>17</v>
      </c>
      <c r="C58" s="267">
        <v>16</v>
      </c>
      <c r="D58" s="267">
        <v>14</v>
      </c>
      <c r="E58" s="300">
        <f t="shared" si="4"/>
        <v>2.0378457059679767E-2</v>
      </c>
      <c r="F58" s="294">
        <f t="shared" si="5"/>
        <v>-2</v>
      </c>
      <c r="G58" s="267">
        <v>313</v>
      </c>
      <c r="H58" s="267">
        <v>363</v>
      </c>
      <c r="I58" s="267">
        <v>346</v>
      </c>
      <c r="J58" s="300">
        <f t="shared" si="6"/>
        <v>0.23633879781420766</v>
      </c>
      <c r="K58" s="294">
        <f t="shared" si="7"/>
        <v>-17</v>
      </c>
    </row>
    <row r="59" spans="1:11" ht="12.6" customHeight="1">
      <c r="A59" s="266" t="s">
        <v>140</v>
      </c>
      <c r="B59" s="267">
        <v>47</v>
      </c>
      <c r="C59" s="267">
        <v>52</v>
      </c>
      <c r="D59" s="267">
        <v>49</v>
      </c>
      <c r="E59" s="300">
        <f t="shared" si="4"/>
        <v>7.132459970887918E-2</v>
      </c>
      <c r="F59" s="294">
        <f t="shared" si="5"/>
        <v>-3</v>
      </c>
      <c r="G59" s="267">
        <v>251</v>
      </c>
      <c r="H59" s="267">
        <v>304</v>
      </c>
      <c r="I59" s="267">
        <v>287</v>
      </c>
      <c r="J59" s="300">
        <f t="shared" si="6"/>
        <v>0.19603825136612021</v>
      </c>
      <c r="K59" s="294">
        <f t="shared" si="7"/>
        <v>-17</v>
      </c>
    </row>
    <row r="60" spans="1:11" ht="12.6" customHeight="1">
      <c r="A60" s="268" t="s">
        <v>165</v>
      </c>
      <c r="B60" s="267">
        <v>18</v>
      </c>
      <c r="C60" s="267">
        <v>15</v>
      </c>
      <c r="D60" s="267">
        <v>16</v>
      </c>
      <c r="E60" s="300">
        <f t="shared" si="4"/>
        <v>2.3289665211062592E-2</v>
      </c>
      <c r="F60" s="294">
        <f t="shared" si="5"/>
        <v>1</v>
      </c>
      <c r="G60" s="267">
        <v>18</v>
      </c>
      <c r="H60" s="267">
        <v>15</v>
      </c>
      <c r="I60" s="267">
        <v>16</v>
      </c>
      <c r="J60" s="300">
        <f t="shared" si="6"/>
        <v>1.092896174863388E-2</v>
      </c>
      <c r="K60" s="294">
        <f t="shared" si="7"/>
        <v>1</v>
      </c>
    </row>
    <row r="61" spans="1:11" ht="12.6" customHeight="1">
      <c r="A61" s="283" t="s">
        <v>89</v>
      </c>
      <c r="B61" s="271">
        <v>2</v>
      </c>
      <c r="C61" s="271">
        <v>1</v>
      </c>
      <c r="D61" s="271">
        <v>4</v>
      </c>
      <c r="E61" s="297">
        <f t="shared" si="4"/>
        <v>5.822416302765648E-3</v>
      </c>
      <c r="F61" s="296">
        <f t="shared" si="5"/>
        <v>3</v>
      </c>
      <c r="G61" s="271">
        <v>2</v>
      </c>
      <c r="H61" s="271">
        <v>1</v>
      </c>
      <c r="I61" s="271">
        <v>1</v>
      </c>
      <c r="J61" s="301">
        <f t="shared" si="6"/>
        <v>6.8306010928961749E-4</v>
      </c>
      <c r="K61" s="296">
        <f t="shared" si="7"/>
        <v>0</v>
      </c>
    </row>
    <row r="62" spans="1:11" ht="13.5" customHeight="1">
      <c r="A62" s="272"/>
      <c r="B62" s="273"/>
      <c r="C62" s="273"/>
      <c r="D62" s="273"/>
      <c r="E62" s="274"/>
      <c r="F62" s="275"/>
      <c r="G62" s="273"/>
      <c r="H62" s="273"/>
      <c r="I62" s="273"/>
      <c r="J62" s="274"/>
      <c r="K62" s="284"/>
    </row>
    <row r="63" spans="1:11" ht="13.5" customHeight="1">
      <c r="A63" s="272"/>
      <c r="B63" s="273"/>
      <c r="C63" s="273"/>
      <c r="D63" s="273"/>
      <c r="E63" s="274"/>
      <c r="F63" s="275"/>
      <c r="G63" s="273"/>
      <c r="H63" s="273"/>
      <c r="I63" s="273"/>
      <c r="J63" s="274"/>
      <c r="K63" s="275"/>
    </row>
    <row r="64" spans="1:11" ht="13.5" customHeight="1">
      <c r="A64" s="285"/>
      <c r="B64" s="286"/>
      <c r="C64" s="286"/>
      <c r="D64" s="286"/>
      <c r="E64" s="287"/>
      <c r="F64" s="288"/>
      <c r="G64" s="286"/>
      <c r="H64" s="286"/>
      <c r="I64" s="286"/>
      <c r="J64" s="287"/>
      <c r="K64" s="289"/>
    </row>
  </sheetData>
  <mergeCells count="11">
    <mergeCell ref="B2:F2"/>
    <mergeCell ref="G2:K2"/>
    <mergeCell ref="K53:K54"/>
    <mergeCell ref="K3:K4"/>
    <mergeCell ref="F53:F54"/>
    <mergeCell ref="G48:K48"/>
    <mergeCell ref="D3:E3"/>
    <mergeCell ref="I3:J3"/>
    <mergeCell ref="I53:J53"/>
    <mergeCell ref="D53:E53"/>
    <mergeCell ref="F3:F4"/>
  </mergeCells>
  <phoneticPr fontId="18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1"/>
  <sheetViews>
    <sheetView zoomScaleNormal="100" zoomScaleSheetLayoutView="100" workbookViewId="0">
      <selection activeCell="D5" sqref="D5:E5"/>
    </sheetView>
  </sheetViews>
  <sheetFormatPr defaultColWidth="9" defaultRowHeight="21" customHeight="1"/>
  <cols>
    <col min="1" max="1" width="1.44140625" style="302" customWidth="1"/>
    <col min="2" max="2" width="4.109375" style="302" customWidth="1"/>
    <col min="3" max="3" width="19.77734375" style="302" customWidth="1"/>
    <col min="4" max="13" width="6.77734375" style="302" customWidth="1"/>
    <col min="14" max="16384" width="9" style="302"/>
  </cols>
  <sheetData>
    <row r="1" spans="1:14" ht="21" customHeight="1">
      <c r="A1" s="58" t="s">
        <v>232</v>
      </c>
    </row>
    <row r="2" spans="1:14" ht="16.5" customHeight="1">
      <c r="B2" s="303"/>
      <c r="M2" s="304" t="s">
        <v>241</v>
      </c>
    </row>
    <row r="3" spans="1:14" s="305" customFormat="1" ht="12">
      <c r="A3" s="58" t="s">
        <v>64</v>
      </c>
      <c r="M3" s="306" t="s">
        <v>65</v>
      </c>
    </row>
    <row r="4" spans="1:14" s="68" customFormat="1" ht="13.5" customHeight="1">
      <c r="B4" s="64"/>
      <c r="C4" s="65"/>
      <c r="D4" s="474" t="s">
        <v>66</v>
      </c>
      <c r="E4" s="475"/>
      <c r="F4" s="475"/>
      <c r="G4" s="475"/>
      <c r="H4" s="476"/>
      <c r="I4" s="468" t="s">
        <v>194</v>
      </c>
      <c r="J4" s="473"/>
      <c r="K4" s="473"/>
      <c r="L4" s="473"/>
      <c r="M4" s="467"/>
    </row>
    <row r="5" spans="1:14" s="68" customFormat="1" ht="13.5" customHeight="1">
      <c r="B5" s="307"/>
      <c r="D5" s="468" t="s">
        <v>236</v>
      </c>
      <c r="E5" s="467"/>
      <c r="F5" s="466" t="s">
        <v>235</v>
      </c>
      <c r="G5" s="467"/>
      <c r="H5" s="464" t="s">
        <v>249</v>
      </c>
      <c r="I5" s="468" t="s">
        <v>236</v>
      </c>
      <c r="J5" s="467"/>
      <c r="K5" s="466" t="s">
        <v>239</v>
      </c>
      <c r="L5" s="467"/>
      <c r="M5" s="464" t="s">
        <v>250</v>
      </c>
      <c r="N5" s="307"/>
    </row>
    <row r="6" spans="1:14" s="68" customFormat="1" ht="23.25" customHeight="1" thickBot="1">
      <c r="B6" s="308"/>
      <c r="C6" s="309"/>
      <c r="D6" s="310" t="s">
        <v>50</v>
      </c>
      <c r="E6" s="311" t="s">
        <v>51</v>
      </c>
      <c r="F6" s="312" t="s">
        <v>50</v>
      </c>
      <c r="G6" s="311" t="s">
        <v>51</v>
      </c>
      <c r="H6" s="465"/>
      <c r="I6" s="313" t="s">
        <v>50</v>
      </c>
      <c r="J6" s="314" t="s">
        <v>51</v>
      </c>
      <c r="K6" s="313" t="s">
        <v>50</v>
      </c>
      <c r="L6" s="314" t="s">
        <v>51</v>
      </c>
      <c r="M6" s="465"/>
      <c r="N6" s="307"/>
    </row>
    <row r="7" spans="1:14" s="68" customFormat="1" ht="16.5" customHeight="1" thickTop="1" thickBot="1">
      <c r="B7" s="315" t="s">
        <v>52</v>
      </c>
      <c r="C7" s="316"/>
      <c r="D7" s="317">
        <f>SUM(D8:D17)</f>
        <v>416</v>
      </c>
      <c r="E7" s="318">
        <f t="shared" ref="E7:E15" si="0">D7/D$7</f>
        <v>1</v>
      </c>
      <c r="F7" s="403">
        <f>SUM(F8:F17)</f>
        <v>446</v>
      </c>
      <c r="G7" s="318">
        <f t="shared" ref="G7:G15" si="1">F7/F$7</f>
        <v>1</v>
      </c>
      <c r="H7" s="404">
        <f>F7-D7</f>
        <v>30</v>
      </c>
      <c r="I7" s="319">
        <f>SUM(I8:I17)</f>
        <v>345</v>
      </c>
      <c r="J7" s="320">
        <f>I7/I$7</f>
        <v>1</v>
      </c>
      <c r="K7" s="405">
        <f>SUM(K8:K17)</f>
        <v>354</v>
      </c>
      <c r="L7" s="320">
        <f>K7/K$7</f>
        <v>1</v>
      </c>
      <c r="M7" s="406">
        <f>K7-I7</f>
        <v>9</v>
      </c>
    </row>
    <row r="8" spans="1:14" s="68" customFormat="1" ht="16.5" customHeight="1">
      <c r="B8" s="307" t="s">
        <v>72</v>
      </c>
      <c r="D8" s="321">
        <v>202</v>
      </c>
      <c r="E8" s="322">
        <f t="shared" si="0"/>
        <v>0.48557692307692307</v>
      </c>
      <c r="F8" s="407">
        <v>212</v>
      </c>
      <c r="G8" s="322">
        <f t="shared" si="1"/>
        <v>0.47533632286995514</v>
      </c>
      <c r="H8" s="408">
        <f>F8-D8</f>
        <v>10</v>
      </c>
      <c r="I8" s="323">
        <v>0</v>
      </c>
      <c r="J8" s="324">
        <f>I8/I$7</f>
        <v>0</v>
      </c>
      <c r="K8" s="323">
        <v>2</v>
      </c>
      <c r="L8" s="324">
        <f>K8/K$7</f>
        <v>5.6497175141242938E-3</v>
      </c>
      <c r="M8" s="409">
        <f>K8-I8</f>
        <v>2</v>
      </c>
    </row>
    <row r="9" spans="1:14" s="68" customFormat="1" ht="16.5" customHeight="1">
      <c r="B9" s="325" t="s">
        <v>54</v>
      </c>
      <c r="C9" s="326"/>
      <c r="D9" s="327">
        <v>80</v>
      </c>
      <c r="E9" s="328">
        <f t="shared" si="0"/>
        <v>0.19230769230769232</v>
      </c>
      <c r="F9" s="410">
        <v>89</v>
      </c>
      <c r="G9" s="328">
        <f t="shared" si="1"/>
        <v>0.19955156950672645</v>
      </c>
      <c r="H9" s="391">
        <f t="shared" ref="H9:H15" si="2">F9-D9</f>
        <v>9</v>
      </c>
      <c r="I9" s="329">
        <v>248</v>
      </c>
      <c r="J9" s="324">
        <f>I9/I$7</f>
        <v>0.71884057971014492</v>
      </c>
      <c r="K9" s="329">
        <v>249</v>
      </c>
      <c r="L9" s="324">
        <f>K9/K$7</f>
        <v>0.70338983050847459</v>
      </c>
      <c r="M9" s="409">
        <f>K9-I9</f>
        <v>1</v>
      </c>
    </row>
    <row r="10" spans="1:14" s="68" customFormat="1" ht="16.5" customHeight="1">
      <c r="B10" s="330" t="s">
        <v>55</v>
      </c>
      <c r="C10" s="331"/>
      <c r="D10" s="332">
        <v>67</v>
      </c>
      <c r="E10" s="333">
        <f t="shared" si="0"/>
        <v>0.16105769230769232</v>
      </c>
      <c r="F10" s="411">
        <v>70</v>
      </c>
      <c r="G10" s="333">
        <f t="shared" si="1"/>
        <v>0.15695067264573992</v>
      </c>
      <c r="H10" s="392">
        <f t="shared" si="2"/>
        <v>3</v>
      </c>
      <c r="I10" s="334">
        <v>50</v>
      </c>
      <c r="J10" s="335">
        <f>I10/I$7</f>
        <v>0.14492753623188406</v>
      </c>
      <c r="K10" s="334">
        <v>61</v>
      </c>
      <c r="L10" s="335">
        <f>K10/K$7</f>
        <v>0.17231638418079095</v>
      </c>
      <c r="M10" s="412">
        <f>K10-I10</f>
        <v>11</v>
      </c>
    </row>
    <row r="11" spans="1:14" s="68" customFormat="1" ht="16.5" customHeight="1">
      <c r="B11" s="325" t="s">
        <v>56</v>
      </c>
      <c r="C11" s="326"/>
      <c r="D11" s="336">
        <v>2</v>
      </c>
      <c r="E11" s="328">
        <f t="shared" si="0"/>
        <v>4.807692307692308E-3</v>
      </c>
      <c r="F11" s="329">
        <v>0</v>
      </c>
      <c r="G11" s="328">
        <f t="shared" si="1"/>
        <v>0</v>
      </c>
      <c r="H11" s="391">
        <f t="shared" si="2"/>
        <v>-2</v>
      </c>
      <c r="I11" s="337" t="s">
        <v>61</v>
      </c>
      <c r="J11" s="338" t="s">
        <v>195</v>
      </c>
      <c r="K11" s="337" t="s">
        <v>61</v>
      </c>
      <c r="L11" s="338" t="s">
        <v>195</v>
      </c>
      <c r="M11" s="413" t="s">
        <v>195</v>
      </c>
    </row>
    <row r="12" spans="1:14" s="68" customFormat="1" ht="16.5" customHeight="1">
      <c r="B12" s="307" t="s">
        <v>67</v>
      </c>
      <c r="D12" s="339">
        <v>20</v>
      </c>
      <c r="E12" s="340">
        <f t="shared" si="0"/>
        <v>4.807692307692308E-2</v>
      </c>
      <c r="F12" s="347">
        <v>18</v>
      </c>
      <c r="G12" s="340">
        <f t="shared" si="1"/>
        <v>4.0358744394618833E-2</v>
      </c>
      <c r="H12" s="382">
        <f t="shared" si="2"/>
        <v>-2</v>
      </c>
      <c r="I12" s="341" t="s">
        <v>61</v>
      </c>
      <c r="J12" s="342" t="s">
        <v>195</v>
      </c>
      <c r="K12" s="341" t="s">
        <v>61</v>
      </c>
      <c r="L12" s="342" t="s">
        <v>195</v>
      </c>
      <c r="M12" s="384" t="s">
        <v>195</v>
      </c>
    </row>
    <row r="13" spans="1:14" s="68" customFormat="1" ht="16.5" customHeight="1">
      <c r="B13" s="330" t="s">
        <v>57</v>
      </c>
      <c r="C13" s="331"/>
      <c r="D13" s="343">
        <v>2</v>
      </c>
      <c r="E13" s="333">
        <f t="shared" si="0"/>
        <v>4.807692307692308E-3</v>
      </c>
      <c r="F13" s="334">
        <v>0</v>
      </c>
      <c r="G13" s="333">
        <f t="shared" si="1"/>
        <v>0</v>
      </c>
      <c r="H13" s="392">
        <f t="shared" si="2"/>
        <v>-2</v>
      </c>
      <c r="I13" s="344" t="s">
        <v>61</v>
      </c>
      <c r="J13" s="345" t="s">
        <v>61</v>
      </c>
      <c r="K13" s="344" t="s">
        <v>61</v>
      </c>
      <c r="L13" s="345" t="s">
        <v>61</v>
      </c>
      <c r="M13" s="414" t="s">
        <v>61</v>
      </c>
    </row>
    <row r="14" spans="1:14" s="68" customFormat="1" ht="16.5" customHeight="1">
      <c r="B14" s="307" t="s">
        <v>58</v>
      </c>
      <c r="D14" s="339">
        <v>28</v>
      </c>
      <c r="E14" s="340">
        <f t="shared" si="0"/>
        <v>6.7307692307692304E-2</v>
      </c>
      <c r="F14" s="347">
        <v>30</v>
      </c>
      <c r="G14" s="340">
        <f t="shared" si="1"/>
        <v>6.726457399103139E-2</v>
      </c>
      <c r="H14" s="391">
        <f t="shared" si="2"/>
        <v>2</v>
      </c>
      <c r="I14" s="337" t="s">
        <v>61</v>
      </c>
      <c r="J14" s="346" t="s">
        <v>195</v>
      </c>
      <c r="K14" s="337" t="s">
        <v>61</v>
      </c>
      <c r="L14" s="346" t="s">
        <v>195</v>
      </c>
      <c r="M14" s="384" t="s">
        <v>195</v>
      </c>
    </row>
    <row r="15" spans="1:14" s="68" customFormat="1" ht="16.5" customHeight="1">
      <c r="B15" s="330" t="s">
        <v>59</v>
      </c>
      <c r="C15" s="331"/>
      <c r="D15" s="343">
        <v>9</v>
      </c>
      <c r="E15" s="333">
        <f t="shared" si="0"/>
        <v>2.1634615384615384E-2</v>
      </c>
      <c r="F15" s="334">
        <v>10</v>
      </c>
      <c r="G15" s="333">
        <f t="shared" si="1"/>
        <v>2.2421524663677129E-2</v>
      </c>
      <c r="H15" s="392">
        <f t="shared" si="2"/>
        <v>1</v>
      </c>
      <c r="I15" s="347">
        <v>16</v>
      </c>
      <c r="J15" s="335">
        <f>I15/I$7</f>
        <v>4.6376811594202899E-2</v>
      </c>
      <c r="K15" s="347">
        <v>12</v>
      </c>
      <c r="L15" s="335">
        <f>K15/K$7</f>
        <v>3.3898305084745763E-2</v>
      </c>
      <c r="M15" s="412">
        <f>K15-I15</f>
        <v>-4</v>
      </c>
    </row>
    <row r="16" spans="1:14" s="68" customFormat="1" ht="16.5" customHeight="1">
      <c r="B16" s="348" t="s">
        <v>60</v>
      </c>
      <c r="C16" s="349"/>
      <c r="D16" s="350" t="s">
        <v>61</v>
      </c>
      <c r="E16" s="351" t="s">
        <v>195</v>
      </c>
      <c r="F16" s="415" t="s">
        <v>61</v>
      </c>
      <c r="G16" s="351" t="s">
        <v>195</v>
      </c>
      <c r="H16" s="416" t="s">
        <v>61</v>
      </c>
      <c r="I16" s="352">
        <v>31</v>
      </c>
      <c r="J16" s="353">
        <f>I16/I$7</f>
        <v>8.9855072463768115E-2</v>
      </c>
      <c r="K16" s="352">
        <v>29</v>
      </c>
      <c r="L16" s="353">
        <f>K16/K$7</f>
        <v>8.1920903954802254E-2</v>
      </c>
      <c r="M16" s="417">
        <f>K16-I16</f>
        <v>-2</v>
      </c>
    </row>
    <row r="17" spans="1:14" s="68" customFormat="1" ht="16.5" customHeight="1">
      <c r="B17" s="354" t="s">
        <v>62</v>
      </c>
      <c r="C17" s="124"/>
      <c r="D17" s="355">
        <v>6</v>
      </c>
      <c r="E17" s="356">
        <f>D17/D$7</f>
        <v>1.4423076923076924E-2</v>
      </c>
      <c r="F17" s="357">
        <v>17</v>
      </c>
      <c r="G17" s="356">
        <f>F17/F$7</f>
        <v>3.811659192825112E-2</v>
      </c>
      <c r="H17" s="418">
        <f>F17-D17</f>
        <v>11</v>
      </c>
      <c r="I17" s="357">
        <v>0</v>
      </c>
      <c r="J17" s="358">
        <v>0</v>
      </c>
      <c r="K17" s="357">
        <v>1</v>
      </c>
      <c r="L17" s="358">
        <f>K17/K$7</f>
        <v>2.8248587570621469E-3</v>
      </c>
      <c r="M17" s="419">
        <f>K17-I17</f>
        <v>1</v>
      </c>
    </row>
    <row r="18" spans="1:14" s="305" customFormat="1" ht="11.25" customHeight="1"/>
    <row r="19" spans="1:14" s="305" customFormat="1" ht="12">
      <c r="A19" s="58" t="s">
        <v>68</v>
      </c>
      <c r="M19" s="306" t="s">
        <v>65</v>
      </c>
    </row>
    <row r="20" spans="1:14" s="305" customFormat="1" ht="13.5" customHeight="1">
      <c r="A20" s="58"/>
      <c r="B20" s="64"/>
      <c r="C20" s="65"/>
      <c r="D20" s="474" t="s">
        <v>69</v>
      </c>
      <c r="E20" s="477"/>
      <c r="F20" s="477"/>
      <c r="G20" s="477"/>
      <c r="H20" s="478"/>
      <c r="I20" s="468" t="s">
        <v>70</v>
      </c>
      <c r="J20" s="473"/>
      <c r="K20" s="473"/>
      <c r="L20" s="473"/>
      <c r="M20" s="467"/>
    </row>
    <row r="21" spans="1:14" s="68" customFormat="1" ht="13.5" customHeight="1">
      <c r="B21" s="307"/>
      <c r="D21" s="468" t="s">
        <v>236</v>
      </c>
      <c r="E21" s="467"/>
      <c r="F21" s="466" t="s">
        <v>235</v>
      </c>
      <c r="G21" s="467"/>
      <c r="H21" s="464" t="s">
        <v>250</v>
      </c>
      <c r="I21" s="468" t="s">
        <v>236</v>
      </c>
      <c r="J21" s="467"/>
      <c r="K21" s="466" t="s">
        <v>239</v>
      </c>
      <c r="L21" s="467"/>
      <c r="M21" s="464" t="s">
        <v>240</v>
      </c>
    </row>
    <row r="22" spans="1:14" s="68" customFormat="1" ht="23.25" customHeight="1" thickBot="1">
      <c r="B22" s="308"/>
      <c r="C22" s="309"/>
      <c r="D22" s="310" t="s">
        <v>50</v>
      </c>
      <c r="E22" s="359" t="s">
        <v>51</v>
      </c>
      <c r="F22" s="312" t="s">
        <v>50</v>
      </c>
      <c r="G22" s="359" t="s">
        <v>51</v>
      </c>
      <c r="H22" s="465"/>
      <c r="I22" s="313" t="s">
        <v>50</v>
      </c>
      <c r="J22" s="314" t="s">
        <v>51</v>
      </c>
      <c r="K22" s="313" t="s">
        <v>50</v>
      </c>
      <c r="L22" s="314" t="s">
        <v>51</v>
      </c>
      <c r="M22" s="465"/>
      <c r="N22" s="360"/>
    </row>
    <row r="23" spans="1:14" s="68" customFormat="1" ht="16.5" customHeight="1" thickTop="1" thickBot="1">
      <c r="B23" s="315" t="s">
        <v>52</v>
      </c>
      <c r="C23" s="316"/>
      <c r="D23" s="361">
        <f>SUM(D24:D33)</f>
        <v>12746</v>
      </c>
      <c r="E23" s="362">
        <f t="shared" ref="E23:E33" si="3">D23/D$23</f>
        <v>1</v>
      </c>
      <c r="F23" s="363">
        <f>SUM(F24:F33)</f>
        <v>13001</v>
      </c>
      <c r="G23" s="362">
        <f t="shared" ref="G23:G33" si="4">F23/F$23</f>
        <v>1</v>
      </c>
      <c r="H23" s="378">
        <f>F23-D23</f>
        <v>255</v>
      </c>
      <c r="I23" s="363">
        <f>SUM(I24:I33)</f>
        <v>3409</v>
      </c>
      <c r="J23" s="362">
        <f>I23/I$23</f>
        <v>1</v>
      </c>
      <c r="K23" s="363">
        <f>SUM(K24:K33)</f>
        <v>3034</v>
      </c>
      <c r="L23" s="362">
        <f>K23/K$23</f>
        <v>1</v>
      </c>
      <c r="M23" s="379">
        <f>K23-I23</f>
        <v>-375</v>
      </c>
    </row>
    <row r="24" spans="1:14" s="68" customFormat="1" ht="16.5" customHeight="1">
      <c r="B24" s="307" t="s">
        <v>54</v>
      </c>
      <c r="C24" s="364"/>
      <c r="D24" s="365">
        <v>9419</v>
      </c>
      <c r="E24" s="340">
        <f t="shared" si="3"/>
        <v>0.73897693394005959</v>
      </c>
      <c r="F24" s="366">
        <v>9372</v>
      </c>
      <c r="G24" s="340">
        <f t="shared" si="4"/>
        <v>0.72086762556726403</v>
      </c>
      <c r="H24" s="420">
        <f>F24-D24</f>
        <v>-47</v>
      </c>
      <c r="I24" s="366">
        <v>1299</v>
      </c>
      <c r="J24" s="340">
        <f>I24/I$23</f>
        <v>0.3810501613376357</v>
      </c>
      <c r="K24" s="366">
        <v>1085</v>
      </c>
      <c r="L24" s="340">
        <f>K24/K$23</f>
        <v>0.35761371127224784</v>
      </c>
      <c r="M24" s="421">
        <f>K24-I24</f>
        <v>-214</v>
      </c>
    </row>
    <row r="25" spans="1:14" s="68" customFormat="1" ht="16.5" customHeight="1">
      <c r="B25" s="330" t="s">
        <v>55</v>
      </c>
      <c r="C25" s="331"/>
      <c r="D25" s="367">
        <v>1520</v>
      </c>
      <c r="E25" s="333">
        <f t="shared" si="3"/>
        <v>0.11925309901145457</v>
      </c>
      <c r="F25" s="368">
        <v>1621</v>
      </c>
      <c r="G25" s="333">
        <f t="shared" si="4"/>
        <v>0.12468271671409892</v>
      </c>
      <c r="H25" s="392">
        <f t="shared" ref="H25:H33" si="5">F25-D25</f>
        <v>101</v>
      </c>
      <c r="I25" s="368">
        <v>1192</v>
      </c>
      <c r="J25" s="333">
        <f>I25/I$23</f>
        <v>0.34966265767087124</v>
      </c>
      <c r="K25" s="368">
        <v>1064</v>
      </c>
      <c r="L25" s="333">
        <f>K25/K$23</f>
        <v>0.35069215557020433</v>
      </c>
      <c r="M25" s="394">
        <f>K25-I25</f>
        <v>-128</v>
      </c>
    </row>
    <row r="26" spans="1:14" s="68" customFormat="1" ht="16.5" customHeight="1">
      <c r="B26" s="307" t="s">
        <v>196</v>
      </c>
      <c r="D26" s="365">
        <v>0</v>
      </c>
      <c r="E26" s="340">
        <v>0</v>
      </c>
      <c r="F26" s="366">
        <v>0</v>
      </c>
      <c r="G26" s="340">
        <f t="shared" si="4"/>
        <v>0</v>
      </c>
      <c r="H26" s="391">
        <f t="shared" si="5"/>
        <v>0</v>
      </c>
      <c r="I26" s="369" t="s">
        <v>61</v>
      </c>
      <c r="J26" s="370" t="s">
        <v>61</v>
      </c>
      <c r="K26" s="369" t="s">
        <v>61</v>
      </c>
      <c r="L26" s="370" t="s">
        <v>61</v>
      </c>
      <c r="M26" s="422" t="s">
        <v>61</v>
      </c>
    </row>
    <row r="27" spans="1:14" s="68" customFormat="1" ht="16.5" customHeight="1">
      <c r="B27" s="307" t="s">
        <v>56</v>
      </c>
      <c r="D27" s="365">
        <v>446</v>
      </c>
      <c r="E27" s="340">
        <f>D27/D$23</f>
        <v>3.4991369841518905E-2</v>
      </c>
      <c r="F27" s="366">
        <v>608</v>
      </c>
      <c r="G27" s="340">
        <f>F27/F$23</f>
        <v>4.6765633412814402E-2</v>
      </c>
      <c r="H27" s="382">
        <f>F27-D27</f>
        <v>162</v>
      </c>
      <c r="I27" s="366">
        <v>58</v>
      </c>
      <c r="J27" s="340">
        <f t="shared" ref="J27:J33" si="6">I27/I$23</f>
        <v>1.7013787034320917E-2</v>
      </c>
      <c r="K27" s="366">
        <v>71</v>
      </c>
      <c r="L27" s="340">
        <f t="shared" ref="L27:L33" si="7">K27/K$23</f>
        <v>2.3401450230718525E-2</v>
      </c>
      <c r="M27" s="421">
        <f t="shared" ref="M27:M33" si="8">K27-I27</f>
        <v>13</v>
      </c>
    </row>
    <row r="28" spans="1:14" s="68" customFormat="1" ht="16.5" customHeight="1">
      <c r="B28" s="307" t="s">
        <v>67</v>
      </c>
      <c r="D28" s="365">
        <v>795</v>
      </c>
      <c r="E28" s="340">
        <f>D28/D$23</f>
        <v>6.2372509022438412E-2</v>
      </c>
      <c r="F28" s="366">
        <v>805</v>
      </c>
      <c r="G28" s="340">
        <f>F28/F$23</f>
        <v>6.1918313975848009E-2</v>
      </c>
      <c r="H28" s="382">
        <f>F28-D28</f>
        <v>10</v>
      </c>
      <c r="I28" s="366">
        <v>693</v>
      </c>
      <c r="J28" s="340">
        <f t="shared" si="6"/>
        <v>0.20328542094455851</v>
      </c>
      <c r="K28" s="366">
        <v>632</v>
      </c>
      <c r="L28" s="340">
        <f t="shared" si="7"/>
        <v>0.2083058668424522</v>
      </c>
      <c r="M28" s="421">
        <f t="shared" si="8"/>
        <v>-61</v>
      </c>
    </row>
    <row r="29" spans="1:14" s="68" customFormat="1" ht="16.5" customHeight="1">
      <c r="B29" s="307" t="s">
        <v>57</v>
      </c>
      <c r="D29" s="365">
        <v>130</v>
      </c>
      <c r="E29" s="340">
        <f>D29/D$23</f>
        <v>1.0199278204927036E-2</v>
      </c>
      <c r="F29" s="366">
        <v>150</v>
      </c>
      <c r="G29" s="340">
        <f>F29/F$23</f>
        <v>1.153757403276671E-2</v>
      </c>
      <c r="H29" s="392">
        <f>F29-D29</f>
        <v>20</v>
      </c>
      <c r="I29" s="366">
        <v>83</v>
      </c>
      <c r="J29" s="340">
        <f t="shared" si="6"/>
        <v>2.4347315928424759E-2</v>
      </c>
      <c r="K29" s="366">
        <v>83</v>
      </c>
      <c r="L29" s="340">
        <f t="shared" si="7"/>
        <v>2.7356624917600526E-2</v>
      </c>
      <c r="M29" s="394">
        <f t="shared" si="8"/>
        <v>0</v>
      </c>
    </row>
    <row r="30" spans="1:14" s="68" customFormat="1" ht="16.5" customHeight="1">
      <c r="B30" s="325" t="s">
        <v>71</v>
      </c>
      <c r="C30" s="326"/>
      <c r="D30" s="371">
        <v>11</v>
      </c>
      <c r="E30" s="328">
        <f>D30/D$23</f>
        <v>8.6301584810921075E-4</v>
      </c>
      <c r="F30" s="372">
        <v>29</v>
      </c>
      <c r="G30" s="328">
        <f>F30/F$23</f>
        <v>2.2305976463348975E-3</v>
      </c>
      <c r="H30" s="391">
        <f>F30-D30</f>
        <v>18</v>
      </c>
      <c r="I30" s="372">
        <v>5</v>
      </c>
      <c r="J30" s="328">
        <f t="shared" si="6"/>
        <v>1.4667057788207685E-3</v>
      </c>
      <c r="K30" s="372">
        <v>1</v>
      </c>
      <c r="L30" s="328">
        <f t="shared" si="7"/>
        <v>3.295978905735003E-4</v>
      </c>
      <c r="M30" s="421">
        <f t="shared" si="8"/>
        <v>-4</v>
      </c>
    </row>
    <row r="31" spans="1:14" s="68" customFormat="1" ht="16.5" customHeight="1">
      <c r="B31" s="330" t="s">
        <v>72</v>
      </c>
      <c r="C31" s="331"/>
      <c r="D31" s="367">
        <v>157</v>
      </c>
      <c r="E31" s="333">
        <f>D31/D$23</f>
        <v>1.231758983210419E-2</v>
      </c>
      <c r="F31" s="368">
        <v>148</v>
      </c>
      <c r="G31" s="333">
        <f>F31/F$23</f>
        <v>1.138373971232982E-2</v>
      </c>
      <c r="H31" s="392">
        <f>F31-D31</f>
        <v>-9</v>
      </c>
      <c r="I31" s="368">
        <v>15</v>
      </c>
      <c r="J31" s="333">
        <f t="shared" si="6"/>
        <v>4.4001173364623053E-3</v>
      </c>
      <c r="K31" s="368">
        <v>13</v>
      </c>
      <c r="L31" s="333">
        <f t="shared" si="7"/>
        <v>4.2847725774555045E-3</v>
      </c>
      <c r="M31" s="394">
        <f t="shared" si="8"/>
        <v>-2</v>
      </c>
    </row>
    <row r="32" spans="1:14" s="68" customFormat="1" ht="16.5" customHeight="1">
      <c r="B32" s="330" t="s">
        <v>63</v>
      </c>
      <c r="C32" s="331"/>
      <c r="D32" s="367">
        <v>168</v>
      </c>
      <c r="E32" s="333">
        <f t="shared" si="3"/>
        <v>1.3180605680213401E-2</v>
      </c>
      <c r="F32" s="368">
        <v>159</v>
      </c>
      <c r="G32" s="333">
        <f t="shared" si="4"/>
        <v>1.2229828474732713E-2</v>
      </c>
      <c r="H32" s="416">
        <f t="shared" si="5"/>
        <v>-9</v>
      </c>
      <c r="I32" s="368">
        <v>0</v>
      </c>
      <c r="J32" s="333">
        <f t="shared" si="6"/>
        <v>0</v>
      </c>
      <c r="K32" s="368">
        <v>1</v>
      </c>
      <c r="L32" s="333">
        <f t="shared" si="7"/>
        <v>3.295978905735003E-4</v>
      </c>
      <c r="M32" s="394">
        <f t="shared" si="8"/>
        <v>1</v>
      </c>
    </row>
    <row r="33" spans="1:18" s="68" customFormat="1" ht="16.5" customHeight="1">
      <c r="B33" s="354" t="s">
        <v>62</v>
      </c>
      <c r="C33" s="124"/>
      <c r="D33" s="373">
        <v>100</v>
      </c>
      <c r="E33" s="356">
        <f t="shared" si="3"/>
        <v>7.8455986191746426E-3</v>
      </c>
      <c r="F33" s="374">
        <v>109</v>
      </c>
      <c r="G33" s="356">
        <f t="shared" si="4"/>
        <v>8.3839704638104754E-3</v>
      </c>
      <c r="H33" s="418">
        <f t="shared" si="5"/>
        <v>9</v>
      </c>
      <c r="I33" s="374">
        <v>64</v>
      </c>
      <c r="J33" s="356">
        <f t="shared" si="6"/>
        <v>1.8773833968905838E-2</v>
      </c>
      <c r="K33" s="374">
        <v>84</v>
      </c>
      <c r="L33" s="356">
        <f t="shared" si="7"/>
        <v>2.7686222808174028E-2</v>
      </c>
      <c r="M33" s="401">
        <f t="shared" si="8"/>
        <v>20</v>
      </c>
    </row>
    <row r="34" spans="1:18" s="305" customFormat="1" ht="12" customHeight="1">
      <c r="D34" s="375"/>
      <c r="E34" s="376"/>
      <c r="F34" s="375"/>
      <c r="G34" s="376"/>
      <c r="H34" s="376"/>
      <c r="I34" s="375"/>
      <c r="J34" s="376"/>
      <c r="K34" s="375"/>
      <c r="L34" s="376"/>
      <c r="M34" s="375"/>
    </row>
    <row r="35" spans="1:18" s="305" customFormat="1" ht="12">
      <c r="A35" s="58" t="s">
        <v>73</v>
      </c>
      <c r="M35" s="306" t="s">
        <v>65</v>
      </c>
    </row>
    <row r="36" spans="1:18" s="68" customFormat="1" ht="13.5" customHeight="1">
      <c r="B36" s="64"/>
      <c r="C36" s="65"/>
      <c r="D36" s="468" t="s">
        <v>74</v>
      </c>
      <c r="E36" s="473"/>
      <c r="F36" s="473"/>
      <c r="G36" s="473"/>
      <c r="H36" s="483"/>
      <c r="I36" s="468" t="s">
        <v>75</v>
      </c>
      <c r="J36" s="473"/>
      <c r="K36" s="473"/>
      <c r="L36" s="473"/>
      <c r="M36" s="467"/>
      <c r="N36" s="479"/>
      <c r="O36" s="480"/>
      <c r="P36" s="480"/>
      <c r="Q36" s="480"/>
      <c r="R36" s="480"/>
    </row>
    <row r="37" spans="1:18" s="68" customFormat="1" ht="13.5" customHeight="1">
      <c r="B37" s="307"/>
      <c r="D37" s="468" t="s">
        <v>236</v>
      </c>
      <c r="E37" s="467"/>
      <c r="F37" s="466" t="s">
        <v>239</v>
      </c>
      <c r="G37" s="467"/>
      <c r="H37" s="464" t="s">
        <v>250</v>
      </c>
      <c r="I37" s="468" t="s">
        <v>236</v>
      </c>
      <c r="J37" s="467"/>
      <c r="K37" s="466" t="s">
        <v>239</v>
      </c>
      <c r="L37" s="467"/>
      <c r="M37" s="464" t="s">
        <v>250</v>
      </c>
      <c r="N37" s="480"/>
      <c r="O37" s="480"/>
      <c r="P37" s="480"/>
      <c r="Q37" s="480"/>
      <c r="R37" s="480"/>
    </row>
    <row r="38" spans="1:18" s="68" customFormat="1" ht="24" customHeight="1" thickBot="1">
      <c r="B38" s="308"/>
      <c r="C38" s="309"/>
      <c r="D38" s="310" t="s">
        <v>50</v>
      </c>
      <c r="E38" s="359" t="s">
        <v>51</v>
      </c>
      <c r="F38" s="312" t="s">
        <v>50</v>
      </c>
      <c r="G38" s="359" t="s">
        <v>51</v>
      </c>
      <c r="H38" s="465"/>
      <c r="I38" s="313" t="s">
        <v>50</v>
      </c>
      <c r="J38" s="314" t="s">
        <v>51</v>
      </c>
      <c r="K38" s="313" t="s">
        <v>50</v>
      </c>
      <c r="L38" s="314" t="s">
        <v>51</v>
      </c>
      <c r="M38" s="465"/>
      <c r="N38" s="480"/>
      <c r="O38" s="480"/>
      <c r="P38" s="480"/>
      <c r="Q38" s="480"/>
      <c r="R38" s="480"/>
    </row>
    <row r="39" spans="1:18" s="68" customFormat="1" ht="16.5" customHeight="1" thickTop="1" thickBot="1">
      <c r="B39" s="315" t="s">
        <v>52</v>
      </c>
      <c r="C39" s="316"/>
      <c r="D39" s="363">
        <f>SUM(D40:D49)</f>
        <v>1371</v>
      </c>
      <c r="E39" s="377">
        <f>D39/D$39</f>
        <v>1</v>
      </c>
      <c r="F39" s="363">
        <f>SUM(F40:F49)</f>
        <v>1391</v>
      </c>
      <c r="G39" s="377">
        <f>F39/F$39</f>
        <v>1</v>
      </c>
      <c r="H39" s="378">
        <f>F39-D39</f>
        <v>20</v>
      </c>
      <c r="I39" s="363">
        <f>SUM(I40:I49)</f>
        <v>272</v>
      </c>
      <c r="J39" s="377">
        <f>I39/I$39</f>
        <v>1</v>
      </c>
      <c r="K39" s="363">
        <f>SUM(K40:K49)</f>
        <v>236</v>
      </c>
      <c r="L39" s="377">
        <f>K39/K$39</f>
        <v>1</v>
      </c>
      <c r="M39" s="379">
        <f>K39-I39</f>
        <v>-36</v>
      </c>
      <c r="N39" s="480"/>
      <c r="O39" s="480"/>
      <c r="P39" s="480"/>
      <c r="Q39" s="480"/>
      <c r="R39" s="480"/>
    </row>
    <row r="40" spans="1:18" s="68" customFormat="1" ht="16.5" customHeight="1">
      <c r="B40" s="307" t="s">
        <v>53</v>
      </c>
      <c r="C40" s="364"/>
      <c r="D40" s="380">
        <v>1</v>
      </c>
      <c r="E40" s="381">
        <f>D40/D$39</f>
        <v>7.2939460247994166E-4</v>
      </c>
      <c r="F40" s="380">
        <v>0</v>
      </c>
      <c r="G40" s="381">
        <f>F40/F$39</f>
        <v>0</v>
      </c>
      <c r="H40" s="382">
        <f>F40-D40</f>
        <v>-1</v>
      </c>
      <c r="I40" s="383" t="s">
        <v>61</v>
      </c>
      <c r="J40" s="384" t="s">
        <v>195</v>
      </c>
      <c r="K40" s="423">
        <v>0</v>
      </c>
      <c r="L40" s="424">
        <f>K40/K$39</f>
        <v>0</v>
      </c>
      <c r="M40" s="385" t="s">
        <v>195</v>
      </c>
      <c r="N40" s="480"/>
      <c r="O40" s="480"/>
      <c r="P40" s="480"/>
      <c r="Q40" s="480"/>
      <c r="R40" s="480"/>
    </row>
    <row r="41" spans="1:18" s="68" customFormat="1" ht="16.5" customHeight="1">
      <c r="B41" s="307" t="s">
        <v>219</v>
      </c>
      <c r="D41" s="366">
        <v>1</v>
      </c>
      <c r="E41" s="381">
        <f>D41/D$39</f>
        <v>7.2939460247994166E-4</v>
      </c>
      <c r="F41" s="366">
        <v>3</v>
      </c>
      <c r="G41" s="381">
        <f>F41/F$39</f>
        <v>2.1567217828900071E-3</v>
      </c>
      <c r="H41" s="382">
        <f t="shared" ref="H41:H47" si="9">F41-D41</f>
        <v>2</v>
      </c>
      <c r="I41" s="386" t="s">
        <v>61</v>
      </c>
      <c r="J41" s="384" t="s">
        <v>61</v>
      </c>
      <c r="K41" s="323">
        <v>0</v>
      </c>
      <c r="L41" s="424">
        <f>K41/K$39</f>
        <v>0</v>
      </c>
      <c r="M41" s="385" t="s">
        <v>61</v>
      </c>
      <c r="N41" s="480"/>
      <c r="O41" s="480"/>
      <c r="P41" s="480"/>
      <c r="Q41" s="480"/>
      <c r="R41" s="480"/>
    </row>
    <row r="42" spans="1:18" s="68" customFormat="1" ht="16.5" customHeight="1">
      <c r="B42" s="330" t="s">
        <v>220</v>
      </c>
      <c r="C42" s="331"/>
      <c r="D42" s="368">
        <v>22</v>
      </c>
      <c r="E42" s="387">
        <f t="shared" ref="E42:G47" si="10">D42/D$39</f>
        <v>1.6046681254558718E-2</v>
      </c>
      <c r="F42" s="368">
        <v>17</v>
      </c>
      <c r="G42" s="387">
        <f t="shared" si="10"/>
        <v>1.2221423436376708E-2</v>
      </c>
      <c r="H42" s="382">
        <f t="shared" si="9"/>
        <v>-5</v>
      </c>
      <c r="I42" s="388" t="s">
        <v>61</v>
      </c>
      <c r="J42" s="389" t="s">
        <v>195</v>
      </c>
      <c r="K42" s="411">
        <v>0</v>
      </c>
      <c r="L42" s="425">
        <f>K42/K$39</f>
        <v>0</v>
      </c>
      <c r="M42" s="390" t="s">
        <v>195</v>
      </c>
      <c r="N42" s="480"/>
      <c r="O42" s="480"/>
      <c r="P42" s="480"/>
      <c r="Q42" s="480"/>
      <c r="R42" s="480"/>
    </row>
    <row r="43" spans="1:18" s="68" customFormat="1" ht="16.5" customHeight="1">
      <c r="B43" s="307" t="s">
        <v>54</v>
      </c>
      <c r="D43" s="366">
        <v>123</v>
      </c>
      <c r="E43" s="381">
        <f t="shared" si="10"/>
        <v>8.9715536105032828E-2</v>
      </c>
      <c r="F43" s="366">
        <v>129</v>
      </c>
      <c r="G43" s="381">
        <f t="shared" si="10"/>
        <v>9.2739036664270302E-2</v>
      </c>
      <c r="H43" s="391">
        <f t="shared" si="9"/>
        <v>6</v>
      </c>
      <c r="I43" s="469">
        <v>87</v>
      </c>
      <c r="J43" s="471">
        <f>I43/I$39</f>
        <v>0.31985294117647056</v>
      </c>
      <c r="K43" s="469">
        <v>71</v>
      </c>
      <c r="L43" s="471">
        <f>K43/K$39</f>
        <v>0.30084745762711862</v>
      </c>
      <c r="M43" s="481">
        <f>K43-I43</f>
        <v>-16</v>
      </c>
      <c r="N43" s="480"/>
      <c r="O43" s="480"/>
      <c r="P43" s="480"/>
      <c r="Q43" s="480"/>
      <c r="R43" s="480"/>
    </row>
    <row r="44" spans="1:18" s="68" customFormat="1" ht="16.5" customHeight="1">
      <c r="B44" s="330" t="s">
        <v>55</v>
      </c>
      <c r="C44" s="331"/>
      <c r="D44" s="368">
        <v>1187</v>
      </c>
      <c r="E44" s="387">
        <f t="shared" si="10"/>
        <v>0.86579139314369069</v>
      </c>
      <c r="F44" s="368">
        <v>1205</v>
      </c>
      <c r="G44" s="387">
        <f t="shared" si="10"/>
        <v>0.86628324946081958</v>
      </c>
      <c r="H44" s="392">
        <f t="shared" si="9"/>
        <v>18</v>
      </c>
      <c r="I44" s="470"/>
      <c r="J44" s="472"/>
      <c r="K44" s="470"/>
      <c r="L44" s="472"/>
      <c r="M44" s="482"/>
      <c r="N44" s="480"/>
      <c r="O44" s="480"/>
      <c r="P44" s="480"/>
      <c r="Q44" s="480"/>
      <c r="R44" s="480"/>
    </row>
    <row r="45" spans="1:18" s="68" customFormat="1" ht="16.5" customHeight="1">
      <c r="B45" s="307" t="s">
        <v>221</v>
      </c>
      <c r="D45" s="366">
        <f>11+1+7+3+2</f>
        <v>24</v>
      </c>
      <c r="E45" s="381">
        <f t="shared" si="10"/>
        <v>1.7505470459518599E-2</v>
      </c>
      <c r="F45" s="366">
        <v>17</v>
      </c>
      <c r="G45" s="381">
        <f t="shared" si="10"/>
        <v>1.2221423436376708E-2</v>
      </c>
      <c r="H45" s="382">
        <f t="shared" si="9"/>
        <v>-7</v>
      </c>
      <c r="I45" s="341" t="s">
        <v>61</v>
      </c>
      <c r="J45" s="393" t="s">
        <v>195</v>
      </c>
      <c r="K45" s="347">
        <v>0</v>
      </c>
      <c r="L45" s="426">
        <f>K45/K$39</f>
        <v>0</v>
      </c>
      <c r="M45" s="385" t="s">
        <v>195</v>
      </c>
      <c r="N45" s="480"/>
      <c r="O45" s="480"/>
      <c r="P45" s="480"/>
      <c r="Q45" s="480"/>
      <c r="R45" s="480"/>
    </row>
    <row r="46" spans="1:18" s="68" customFormat="1" ht="16.5" customHeight="1">
      <c r="B46" s="307" t="s">
        <v>58</v>
      </c>
      <c r="D46" s="366">
        <v>0</v>
      </c>
      <c r="E46" s="381">
        <f t="shared" si="10"/>
        <v>0</v>
      </c>
      <c r="F46" s="366">
        <v>0</v>
      </c>
      <c r="G46" s="381">
        <f t="shared" si="10"/>
        <v>0</v>
      </c>
      <c r="H46" s="382">
        <f t="shared" si="9"/>
        <v>0</v>
      </c>
      <c r="I46" s="341" t="s">
        <v>61</v>
      </c>
      <c r="J46" s="393" t="s">
        <v>195</v>
      </c>
      <c r="K46" s="347">
        <v>0</v>
      </c>
      <c r="L46" s="426">
        <f>K46/K$39</f>
        <v>0</v>
      </c>
      <c r="M46" s="385" t="s">
        <v>195</v>
      </c>
      <c r="N46" s="480"/>
      <c r="O46" s="480"/>
      <c r="P46" s="480"/>
      <c r="Q46" s="480"/>
      <c r="R46" s="480"/>
    </row>
    <row r="47" spans="1:18" s="68" customFormat="1" ht="33" customHeight="1">
      <c r="B47" s="462" t="s">
        <v>197</v>
      </c>
      <c r="C47" s="463"/>
      <c r="D47" s="368">
        <v>13</v>
      </c>
      <c r="E47" s="387">
        <f t="shared" si="10"/>
        <v>9.4821298322392417E-3</v>
      </c>
      <c r="F47" s="368">
        <v>13</v>
      </c>
      <c r="G47" s="387">
        <f t="shared" si="10"/>
        <v>9.3457943925233638E-3</v>
      </c>
      <c r="H47" s="382">
        <f t="shared" si="9"/>
        <v>0</v>
      </c>
      <c r="I47" s="344">
        <v>5</v>
      </c>
      <c r="J47" s="381">
        <f>I47/I$39</f>
        <v>1.8382352941176471E-2</v>
      </c>
      <c r="K47" s="334">
        <v>0</v>
      </c>
      <c r="L47" s="381">
        <f>K47/K$39</f>
        <v>0</v>
      </c>
      <c r="M47" s="394">
        <f>K47-I47</f>
        <v>-5</v>
      </c>
      <c r="N47" s="480"/>
      <c r="O47" s="480"/>
      <c r="P47" s="480"/>
      <c r="Q47" s="480"/>
      <c r="R47" s="480"/>
    </row>
    <row r="48" spans="1:18" s="68" customFormat="1" ht="16.5" customHeight="1">
      <c r="B48" s="307" t="s">
        <v>76</v>
      </c>
      <c r="D48" s="341" t="s">
        <v>61</v>
      </c>
      <c r="E48" s="395" t="s">
        <v>195</v>
      </c>
      <c r="F48" s="347">
        <v>0</v>
      </c>
      <c r="G48" s="427">
        <f>F48/F$39</f>
        <v>0</v>
      </c>
      <c r="H48" s="396" t="s">
        <v>195</v>
      </c>
      <c r="I48" s="366">
        <v>180</v>
      </c>
      <c r="J48" s="397">
        <f>I48/I$39</f>
        <v>0.66176470588235292</v>
      </c>
      <c r="K48" s="366">
        <v>164</v>
      </c>
      <c r="L48" s="397"/>
      <c r="M48" s="398">
        <f>K48-I48</f>
        <v>-16</v>
      </c>
      <c r="N48" s="480"/>
      <c r="O48" s="480"/>
      <c r="P48" s="480"/>
      <c r="Q48" s="480"/>
      <c r="R48" s="480"/>
    </row>
    <row r="49" spans="2:18" s="68" customFormat="1" ht="16.5" customHeight="1">
      <c r="B49" s="354" t="s">
        <v>62</v>
      </c>
      <c r="C49" s="124"/>
      <c r="D49" s="374">
        <v>0</v>
      </c>
      <c r="E49" s="399">
        <f>D49/D$39</f>
        <v>0</v>
      </c>
      <c r="F49" s="374">
        <v>7</v>
      </c>
      <c r="G49" s="399">
        <f>F49/F$39</f>
        <v>5.0323508267433505E-3</v>
      </c>
      <c r="H49" s="400">
        <f>F49-D49</f>
        <v>7</v>
      </c>
      <c r="I49" s="374">
        <v>0</v>
      </c>
      <c r="J49" s="399">
        <f>I49/I$39</f>
        <v>0</v>
      </c>
      <c r="K49" s="374">
        <v>1</v>
      </c>
      <c r="L49" s="399">
        <f>K49/K$39</f>
        <v>4.2372881355932203E-3</v>
      </c>
      <c r="M49" s="401">
        <f>K49-I49</f>
        <v>1</v>
      </c>
      <c r="N49" s="480"/>
      <c r="O49" s="480"/>
      <c r="P49" s="480"/>
      <c r="Q49" s="480"/>
      <c r="R49" s="480"/>
    </row>
    <row r="50" spans="2:18" s="305" customFormat="1" ht="15.75" customHeight="1">
      <c r="D50" s="402"/>
      <c r="F50" s="402"/>
    </row>
    <row r="51" spans="2:18" ht="15.75" customHeight="1"/>
  </sheetData>
  <mergeCells count="31">
    <mergeCell ref="N36:R49"/>
    <mergeCell ref="M37:M38"/>
    <mergeCell ref="M43:M44"/>
    <mergeCell ref="I36:M36"/>
    <mergeCell ref="D36:H36"/>
    <mergeCell ref="L43:L44"/>
    <mergeCell ref="I4:M4"/>
    <mergeCell ref="D4:H4"/>
    <mergeCell ref="H5:H6"/>
    <mergeCell ref="M5:M6"/>
    <mergeCell ref="H21:H22"/>
    <mergeCell ref="M21:M22"/>
    <mergeCell ref="D21:E21"/>
    <mergeCell ref="D20:H20"/>
    <mergeCell ref="F21:G21"/>
    <mergeCell ref="I20:M20"/>
    <mergeCell ref="K21:L21"/>
    <mergeCell ref="I21:J21"/>
    <mergeCell ref="D5:E5"/>
    <mergeCell ref="F5:G5"/>
    <mergeCell ref="I5:J5"/>
    <mergeCell ref="K5:L5"/>
    <mergeCell ref="B47:C47"/>
    <mergeCell ref="H37:H38"/>
    <mergeCell ref="F37:G37"/>
    <mergeCell ref="I37:J37"/>
    <mergeCell ref="K37:L37"/>
    <mergeCell ref="D37:E37"/>
    <mergeCell ref="K43:K44"/>
    <mergeCell ref="I43:I44"/>
    <mergeCell ref="J43:J44"/>
  </mergeCells>
  <phoneticPr fontId="5"/>
  <printOptions horizontalCentered="1" gridLinesSet="0"/>
  <pageMargins left="0.59055118110236227" right="0.59055118110236227" top="0.78740157480314965" bottom="0.59055118110236227" header="0.59055118110236227" footer="0.51181102362204722"/>
  <pageSetup paperSize="9" scale="9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697BBB6C7C71438AA06DE92AE599CC" ma:contentTypeVersion="" ma:contentTypeDescription="新しいドキュメントを作成します。" ma:contentTypeScope="" ma:versionID="a1eafba633277ec00883d4e10cd96e51">
  <xsd:schema xmlns:xsd="http://www.w3.org/2001/XMLSchema" xmlns:xs="http://www.w3.org/2001/XMLSchema" xmlns:p="http://schemas.microsoft.com/office/2006/metadata/properties" xmlns:ns2="31AAD03C-A983-4B16-863F-54F1EAB739D9" xmlns:ns3="77e41a71-2e1a-40e6-b4fe-2cfc7a738e36" xmlns:ns4="31aad03c-a983-4b16-863f-54f1eab739d9" xmlns:ns5="b1759036-c6d1-4f23-8159-9e5ddc0da7b4" targetNamespace="http://schemas.microsoft.com/office/2006/metadata/properties" ma:root="true" ma:fieldsID="96273a645e27db515b242c1154665ce1" ns2:_="" ns3:_="" ns4:_="" ns5:_="">
    <xsd:import namespace="31AAD03C-A983-4B16-863F-54F1EAB739D9"/>
    <xsd:import namespace="77e41a71-2e1a-40e6-b4fe-2cfc7a738e36"/>
    <xsd:import namespace="31aad03c-a983-4b16-863f-54f1eab739d9"/>
    <xsd:import namespace="b1759036-c6d1-4f23-8159-9e5ddc0da7b4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2:_x62c5__x5f53__x8ab2__x002f__x6295__x7a3f__x8005_" minOccurs="0"/>
                <xsd:element ref="ns2:MediaServiceMetadata" minOccurs="0"/>
                <xsd:element ref="ns2:MediaServiceFastMetadata" minOccurs="0"/>
                <xsd:element ref="ns2:_x5099__x8003_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  <xsd:element name="_x62c5__x5f53__x8ab2__x002f__x6295__x7a3f__x8005_" ma:index="9" nillable="true" ma:displayName="担当課/投稿者" ma:internalName="_x62c5__x5f53__x8ab2__x002f__x6295__x7a3f__x8005_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5099__x8003_" ma:index="12" nillable="true" ma:displayName="備考" ma:internalName="_x5099__x800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41a71-2e1a-40e6-b4fe-2cfc7a738e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ad03c-a983-4b16-863f-54f1eab739d9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画像タグ" ma:readOnly="false" ma:fieldId="{5cf76f15-5ced-4ddc-b409-7134ff3c332f}" ma:taxonomyMulti="true" ma:sspId="2b26c3b2-8f9c-41a3-9938-63a048efeb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59036-c6d1-4f23-8159-9e5ddc0da7b4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ACD269B8-B77D-4425-831A-EDAD207DDB63}" ma:internalName="TaxCatchAll" ma:showField="CatchAllData" ma:web="{77e41a71-2e1a-40e6-b4fe-2cfc7a738e3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_x8ab2__x002f__x6295__x7a3f__x8005_ xmlns="31AAD03C-A983-4B16-863F-54F1EAB739D9" xsi:nil="true"/>
    <TaxCatchAll xmlns="b1759036-c6d1-4f23-8159-9e5ddc0da7b4"/>
    <_x5099__x8003_ xmlns="31AAD03C-A983-4B16-863F-54F1EAB739D9" xsi:nil="true"/>
    <lcf76f155ced4ddcb4097134ff3c332f xmlns="31aad03c-a983-4b16-863f-54f1eab739d9">
      <Terms xmlns="http://schemas.microsoft.com/office/infopath/2007/PartnerControls"/>
    </lcf76f155ced4ddcb4097134ff3c332f>
    <_x8aac__x660e_ xmlns="31AAD03C-A983-4B16-863F-54F1EAB739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9DA4A9-615B-43FC-AE0C-3E6C8FD15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AD03C-A983-4B16-863F-54F1EAB739D9"/>
    <ds:schemaRef ds:uri="77e41a71-2e1a-40e6-b4fe-2cfc7a738e36"/>
    <ds:schemaRef ds:uri="31aad03c-a983-4b16-863f-54f1eab739d9"/>
    <ds:schemaRef ds:uri="b1759036-c6d1-4f23-8159-9e5ddc0da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4CB93A-F90B-49D7-A449-31E07BDA35AB}">
  <ds:schemaRefs>
    <ds:schemaRef ds:uri="http://schemas.microsoft.com/office/2006/metadata/properties"/>
    <ds:schemaRef ds:uri="http://schemas.microsoft.com/office/infopath/2007/PartnerControls"/>
    <ds:schemaRef ds:uri="31AAD03C-A983-4B16-863F-54F1EAB739D9"/>
    <ds:schemaRef ds:uri="b1759036-c6d1-4f23-8159-9e5ddc0da7b4"/>
    <ds:schemaRef ds:uri="31aad03c-a983-4b16-863f-54f1eab739d9"/>
  </ds:schemaRefs>
</ds:datastoreItem>
</file>

<file path=customXml/itemProps3.xml><?xml version="1.0" encoding="utf-8"?>
<ds:datastoreItem xmlns:ds="http://schemas.openxmlformats.org/officeDocument/2006/customXml" ds:itemID="{B25426D3-F884-4F08-B711-48EFB45D83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5-11~5-13</vt:lpstr>
      <vt:lpstr>5-14~5-15</vt:lpstr>
      <vt:lpstr>5-16~5-18</vt:lpstr>
      <vt:lpstr>5-19~5-20</vt:lpstr>
      <vt:lpstr>5-21</vt:lpstr>
      <vt:lpstr>'5-11~5-13'!Print_Area</vt:lpstr>
      <vt:lpstr>'5-14~5-15'!Print_Area</vt:lpstr>
      <vt:lpstr>'5-16~5-18'!Print_Area</vt:lpstr>
      <vt:lpstr>'5-19~5-20'!Print_Area</vt:lpstr>
      <vt:lpstr>'5-21'!Print_Area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nttunyo</dc:creator>
  <cp:lastModifiedBy>上村　沙希</cp:lastModifiedBy>
  <cp:lastPrinted>2024-11-14T05:25:15Z</cp:lastPrinted>
  <dcterms:created xsi:type="dcterms:W3CDTF">2002-12-26T06:42:03Z</dcterms:created>
  <dcterms:modified xsi:type="dcterms:W3CDTF">2024-11-14T05:26:12Z</dcterms:modified>
</cp:coreProperties>
</file>