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5FC5DAE-53CF-4109-A5AA-5DBC07CE12B5}" xr6:coauthVersionLast="47" xr6:coauthVersionMax="47" xr10:uidLastSave="{00000000-0000-0000-0000-000000000000}"/>
  <workbookProtection workbookAlgorithmName="SHA-512" workbookHashValue="j06tX5ZKzs8dlAC14N40/hvtMhePxSmzJ3VIOgHNClQYNibxmBEvM6Gv+MOugEC1kuKG7pjb/eSf34YLmCW8AA==" workbookSaltValue="XUaI4Ok9ARuvnxd8QgJ0Pg==" workbookSpinCount="100000" lockStructure="1"/>
  <bookViews>
    <workbookView xWindow="-110" yWindow="-110" windowWidth="19420" windowHeight="10300" tabRatio="244" xr2:uid="{00000000-000D-0000-FFFF-FFFF00000000}"/>
  </bookViews>
  <sheets>
    <sheet name="在宅生活改善調査（利用者票）" sheetId="5" r:id="rId1"/>
    <sheet name="集計（調査票から転記）" sheetId="6" r:id="rId2"/>
    <sheet name="転記作業用" sheetId="7" state="hidden" r:id="rId3"/>
  </sheets>
  <definedNames>
    <definedName name="_xlnm.Print_Area" localSheetId="0">'在宅生活改善調査（利用者票）'!$A$1:$CE$28</definedName>
    <definedName name="_xlnm.Print_Titles" localSheetId="0">'在宅生活改善調査（利用者票）'!$A:$A</definedName>
    <definedName name="はい" localSheetId="0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6" i="6" l="1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CE25" i="6"/>
  <c r="CE26" i="6"/>
  <c r="CE27" i="6"/>
  <c r="CE28" i="6"/>
  <c r="CE29" i="6"/>
  <c r="CE30" i="6"/>
  <c r="CE31" i="6"/>
  <c r="CE32" i="6"/>
  <c r="CE33" i="6"/>
  <c r="CE34" i="6"/>
  <c r="CE5" i="6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D5" i="6"/>
  <c r="CC6" i="6"/>
  <c r="CC7" i="6"/>
  <c r="CC8" i="6"/>
  <c r="CC9" i="6"/>
  <c r="CC10" i="6"/>
  <c r="CC11" i="6"/>
  <c r="CC12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CC5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I6" i="6"/>
  <c r="AJ6" i="6"/>
  <c r="AK6" i="6"/>
  <c r="AL6" i="6"/>
  <c r="AM6" i="6"/>
  <c r="AN6" i="6"/>
  <c r="AO6" i="6"/>
  <c r="AP6" i="6"/>
  <c r="AQ6" i="6"/>
  <c r="AR6" i="6"/>
  <c r="AS6" i="6"/>
  <c r="AI7" i="6"/>
  <c r="AJ7" i="6"/>
  <c r="AK7" i="6"/>
  <c r="AL7" i="6"/>
  <c r="AM7" i="6"/>
  <c r="AN7" i="6"/>
  <c r="AO7" i="6"/>
  <c r="AP7" i="6"/>
  <c r="AQ7" i="6"/>
  <c r="AR7" i="6"/>
  <c r="AS7" i="6"/>
  <c r="AI9" i="6"/>
  <c r="AJ9" i="6"/>
  <c r="AK9" i="6"/>
  <c r="AL9" i="6"/>
  <c r="AM9" i="6"/>
  <c r="AN9" i="6"/>
  <c r="AO9" i="6"/>
  <c r="AP9" i="6"/>
  <c r="AQ9" i="6"/>
  <c r="AR9" i="6"/>
  <c r="AS9" i="6"/>
  <c r="AI10" i="6"/>
  <c r="AJ10" i="6"/>
  <c r="AK10" i="6"/>
  <c r="AL10" i="6"/>
  <c r="AM10" i="6"/>
  <c r="AN10" i="6"/>
  <c r="AO10" i="6"/>
  <c r="AP10" i="6"/>
  <c r="AQ10" i="6"/>
  <c r="AR10" i="6"/>
  <c r="AS10" i="6"/>
  <c r="AI11" i="6"/>
  <c r="AJ11" i="6"/>
  <c r="AK11" i="6"/>
  <c r="AL11" i="6"/>
  <c r="AM11" i="6"/>
  <c r="AN11" i="6"/>
  <c r="AO11" i="6"/>
  <c r="AP11" i="6"/>
  <c r="AQ11" i="6"/>
  <c r="AR11" i="6"/>
  <c r="AS11" i="6"/>
  <c r="AI12" i="6"/>
  <c r="AJ12" i="6"/>
  <c r="AK12" i="6"/>
  <c r="AL12" i="6"/>
  <c r="AM12" i="6"/>
  <c r="AN12" i="6"/>
  <c r="AO12" i="6"/>
  <c r="AP12" i="6"/>
  <c r="AQ12" i="6"/>
  <c r="AR12" i="6"/>
  <c r="AS12" i="6"/>
  <c r="AI13" i="6"/>
  <c r="AJ13" i="6"/>
  <c r="AK13" i="6"/>
  <c r="AL13" i="6"/>
  <c r="AM13" i="6"/>
  <c r="AN13" i="6"/>
  <c r="AO13" i="6"/>
  <c r="AP13" i="6"/>
  <c r="AQ13" i="6"/>
  <c r="AR13" i="6"/>
  <c r="AS13" i="6"/>
  <c r="AI14" i="6"/>
  <c r="AJ14" i="6"/>
  <c r="AK14" i="6"/>
  <c r="AL14" i="6"/>
  <c r="AM14" i="6"/>
  <c r="AN14" i="6"/>
  <c r="AO14" i="6"/>
  <c r="AP14" i="6"/>
  <c r="AQ14" i="6"/>
  <c r="AR14" i="6"/>
  <c r="AS14" i="6"/>
  <c r="AI15" i="6"/>
  <c r="AJ15" i="6"/>
  <c r="AK15" i="6"/>
  <c r="AL15" i="6"/>
  <c r="AM15" i="6"/>
  <c r="AN15" i="6"/>
  <c r="AO15" i="6"/>
  <c r="AP15" i="6"/>
  <c r="AQ15" i="6"/>
  <c r="AR15" i="6"/>
  <c r="AS15" i="6"/>
  <c r="AI16" i="6"/>
  <c r="AJ16" i="6"/>
  <c r="AK16" i="6"/>
  <c r="AL16" i="6"/>
  <c r="AM16" i="6"/>
  <c r="AN16" i="6"/>
  <c r="AO16" i="6"/>
  <c r="AP16" i="6"/>
  <c r="AQ16" i="6"/>
  <c r="AR16" i="6"/>
  <c r="AS16" i="6"/>
  <c r="AI17" i="6"/>
  <c r="AJ17" i="6"/>
  <c r="AK17" i="6"/>
  <c r="AL17" i="6"/>
  <c r="AM17" i="6"/>
  <c r="AN17" i="6"/>
  <c r="AO17" i="6"/>
  <c r="AP17" i="6"/>
  <c r="AQ17" i="6"/>
  <c r="AR17" i="6"/>
  <c r="AS17" i="6"/>
  <c r="AI18" i="6"/>
  <c r="AJ18" i="6"/>
  <c r="AK18" i="6"/>
  <c r="AL18" i="6"/>
  <c r="AM18" i="6"/>
  <c r="AN18" i="6"/>
  <c r="AO18" i="6"/>
  <c r="AP18" i="6"/>
  <c r="AQ18" i="6"/>
  <c r="AR18" i="6"/>
  <c r="AS18" i="6"/>
  <c r="AI19" i="6"/>
  <c r="AJ19" i="6"/>
  <c r="AK19" i="6"/>
  <c r="AL19" i="6"/>
  <c r="AM19" i="6"/>
  <c r="AN19" i="6"/>
  <c r="AO19" i="6"/>
  <c r="AP19" i="6"/>
  <c r="AQ19" i="6"/>
  <c r="AR19" i="6"/>
  <c r="AS19" i="6"/>
  <c r="AI20" i="6"/>
  <c r="AJ20" i="6"/>
  <c r="AK20" i="6"/>
  <c r="AL20" i="6"/>
  <c r="AM20" i="6"/>
  <c r="AN20" i="6"/>
  <c r="AO20" i="6"/>
  <c r="AP20" i="6"/>
  <c r="AQ20" i="6"/>
  <c r="AR20" i="6"/>
  <c r="AS20" i="6"/>
  <c r="AI21" i="6"/>
  <c r="AJ21" i="6"/>
  <c r="AK21" i="6"/>
  <c r="AL21" i="6"/>
  <c r="AM21" i="6"/>
  <c r="AN21" i="6"/>
  <c r="AO21" i="6"/>
  <c r="AP21" i="6"/>
  <c r="AQ21" i="6"/>
  <c r="AR21" i="6"/>
  <c r="AS21" i="6"/>
  <c r="AI22" i="6"/>
  <c r="AJ22" i="6"/>
  <c r="AK22" i="6"/>
  <c r="AL22" i="6"/>
  <c r="AM22" i="6"/>
  <c r="AN22" i="6"/>
  <c r="AO22" i="6"/>
  <c r="AP22" i="6"/>
  <c r="AQ22" i="6"/>
  <c r="AR22" i="6"/>
  <c r="AS22" i="6"/>
  <c r="AI23" i="6"/>
  <c r="AJ23" i="6"/>
  <c r="AK23" i="6"/>
  <c r="AL23" i="6"/>
  <c r="AM23" i="6"/>
  <c r="AN23" i="6"/>
  <c r="AO23" i="6"/>
  <c r="AP23" i="6"/>
  <c r="AQ23" i="6"/>
  <c r="AR23" i="6"/>
  <c r="AS23" i="6"/>
  <c r="AI24" i="6"/>
  <c r="AJ24" i="6"/>
  <c r="AK24" i="6"/>
  <c r="AL24" i="6"/>
  <c r="AM24" i="6"/>
  <c r="AN24" i="6"/>
  <c r="AO24" i="6"/>
  <c r="AP24" i="6"/>
  <c r="AQ24" i="6"/>
  <c r="AR24" i="6"/>
  <c r="AS24" i="6"/>
  <c r="AI25" i="6"/>
  <c r="AJ25" i="6"/>
  <c r="AK25" i="6"/>
  <c r="AL25" i="6"/>
  <c r="AM25" i="6"/>
  <c r="AN25" i="6"/>
  <c r="AO25" i="6"/>
  <c r="AP25" i="6"/>
  <c r="AQ25" i="6"/>
  <c r="AR25" i="6"/>
  <c r="AS25" i="6"/>
  <c r="AI26" i="6"/>
  <c r="AJ26" i="6"/>
  <c r="AK26" i="6"/>
  <c r="AL26" i="6"/>
  <c r="AM26" i="6"/>
  <c r="AN26" i="6"/>
  <c r="AO26" i="6"/>
  <c r="AP26" i="6"/>
  <c r="AQ26" i="6"/>
  <c r="AR26" i="6"/>
  <c r="AS26" i="6"/>
  <c r="AI27" i="6"/>
  <c r="AJ27" i="6"/>
  <c r="AK27" i="6"/>
  <c r="AL27" i="6"/>
  <c r="AM27" i="6"/>
  <c r="AN27" i="6"/>
  <c r="AO27" i="6"/>
  <c r="AP27" i="6"/>
  <c r="AQ27" i="6"/>
  <c r="AR27" i="6"/>
  <c r="AS27" i="6"/>
  <c r="AI28" i="6"/>
  <c r="AJ28" i="6"/>
  <c r="AK28" i="6"/>
  <c r="AL28" i="6"/>
  <c r="AM28" i="6"/>
  <c r="AN28" i="6"/>
  <c r="AO28" i="6"/>
  <c r="AP28" i="6"/>
  <c r="AQ28" i="6"/>
  <c r="AR28" i="6"/>
  <c r="AS28" i="6"/>
  <c r="AI29" i="6"/>
  <c r="AJ29" i="6"/>
  <c r="AK29" i="6"/>
  <c r="AL29" i="6"/>
  <c r="AM29" i="6"/>
  <c r="AN29" i="6"/>
  <c r="AO29" i="6"/>
  <c r="AP29" i="6"/>
  <c r="AQ29" i="6"/>
  <c r="AR29" i="6"/>
  <c r="AS29" i="6"/>
  <c r="AI30" i="6"/>
  <c r="AJ30" i="6"/>
  <c r="AK30" i="6"/>
  <c r="AL30" i="6"/>
  <c r="AM30" i="6"/>
  <c r="AN30" i="6"/>
  <c r="AO30" i="6"/>
  <c r="AP30" i="6"/>
  <c r="AQ30" i="6"/>
  <c r="AR30" i="6"/>
  <c r="AS30" i="6"/>
  <c r="AI31" i="6"/>
  <c r="AJ31" i="6"/>
  <c r="AK31" i="6"/>
  <c r="AL31" i="6"/>
  <c r="AM31" i="6"/>
  <c r="AN31" i="6"/>
  <c r="AO31" i="6"/>
  <c r="AP31" i="6"/>
  <c r="AQ31" i="6"/>
  <c r="AR31" i="6"/>
  <c r="AS31" i="6"/>
  <c r="AI32" i="6"/>
  <c r="AJ32" i="6"/>
  <c r="AK32" i="6"/>
  <c r="AL32" i="6"/>
  <c r="AM32" i="6"/>
  <c r="AN32" i="6"/>
  <c r="AO32" i="6"/>
  <c r="AP32" i="6"/>
  <c r="AQ32" i="6"/>
  <c r="AR32" i="6"/>
  <c r="AS32" i="6"/>
  <c r="AI33" i="6"/>
  <c r="AJ33" i="6"/>
  <c r="AK33" i="6"/>
  <c r="AL33" i="6"/>
  <c r="AM33" i="6"/>
  <c r="AN33" i="6"/>
  <c r="AO33" i="6"/>
  <c r="AP33" i="6"/>
  <c r="AQ33" i="6"/>
  <c r="AR33" i="6"/>
  <c r="AS33" i="6"/>
  <c r="AI34" i="6"/>
  <c r="AJ34" i="6"/>
  <c r="AK34" i="6"/>
  <c r="AL34" i="6"/>
  <c r="AM34" i="6"/>
  <c r="AN34" i="6"/>
  <c r="AO34" i="6"/>
  <c r="AP34" i="6"/>
  <c r="AQ34" i="6"/>
  <c r="AR34" i="6"/>
  <c r="AS34" i="6"/>
  <c r="AJ5" i="6"/>
  <c r="AK5" i="6"/>
  <c r="AL5" i="6"/>
  <c r="AM5" i="6"/>
  <c r="AN5" i="6"/>
  <c r="AO5" i="6"/>
  <c r="AP5" i="6"/>
  <c r="AQ5" i="6"/>
  <c r="AR5" i="6"/>
  <c r="AS5" i="6"/>
  <c r="AI5" i="6"/>
  <c r="AA6" i="6"/>
  <c r="AB6" i="6"/>
  <c r="AC6" i="6"/>
  <c r="AD6" i="6"/>
  <c r="AE6" i="6"/>
  <c r="AF6" i="6"/>
  <c r="AG6" i="6"/>
  <c r="AH6" i="6"/>
  <c r="AA7" i="6"/>
  <c r="AB7" i="6"/>
  <c r="AC7" i="6"/>
  <c r="AD7" i="6"/>
  <c r="AE7" i="6"/>
  <c r="AF7" i="6"/>
  <c r="AG7" i="6"/>
  <c r="AH7" i="6"/>
  <c r="AA9" i="6"/>
  <c r="AB9" i="6"/>
  <c r="AC9" i="6"/>
  <c r="AD9" i="6"/>
  <c r="AE9" i="6"/>
  <c r="AF9" i="6"/>
  <c r="AG9" i="6"/>
  <c r="AH9" i="6"/>
  <c r="AA10" i="6"/>
  <c r="AB10" i="6"/>
  <c r="AC10" i="6"/>
  <c r="AD10" i="6"/>
  <c r="AE10" i="6"/>
  <c r="AF10" i="6"/>
  <c r="AG10" i="6"/>
  <c r="AH10" i="6"/>
  <c r="AA11" i="6"/>
  <c r="AB11" i="6"/>
  <c r="AC11" i="6"/>
  <c r="AD11" i="6"/>
  <c r="AE11" i="6"/>
  <c r="AF11" i="6"/>
  <c r="AG11" i="6"/>
  <c r="AH11" i="6"/>
  <c r="AA12" i="6"/>
  <c r="AB12" i="6"/>
  <c r="AC12" i="6"/>
  <c r="AD12" i="6"/>
  <c r="AE12" i="6"/>
  <c r="AF12" i="6"/>
  <c r="AG12" i="6"/>
  <c r="AH12" i="6"/>
  <c r="AA13" i="6"/>
  <c r="AB13" i="6"/>
  <c r="AC13" i="6"/>
  <c r="AD13" i="6"/>
  <c r="AE13" i="6"/>
  <c r="AF13" i="6"/>
  <c r="AG13" i="6"/>
  <c r="AH13" i="6"/>
  <c r="AA14" i="6"/>
  <c r="AB14" i="6"/>
  <c r="AC14" i="6"/>
  <c r="AD14" i="6"/>
  <c r="AE14" i="6"/>
  <c r="AF14" i="6"/>
  <c r="AG14" i="6"/>
  <c r="AH14" i="6"/>
  <c r="AA15" i="6"/>
  <c r="AB15" i="6"/>
  <c r="AC15" i="6"/>
  <c r="AD15" i="6"/>
  <c r="AE15" i="6"/>
  <c r="AF15" i="6"/>
  <c r="AG15" i="6"/>
  <c r="AH15" i="6"/>
  <c r="AA16" i="6"/>
  <c r="AB16" i="6"/>
  <c r="AC16" i="6"/>
  <c r="AD16" i="6"/>
  <c r="AE16" i="6"/>
  <c r="AF16" i="6"/>
  <c r="AG16" i="6"/>
  <c r="AH16" i="6"/>
  <c r="AA17" i="6"/>
  <c r="AB17" i="6"/>
  <c r="AC17" i="6"/>
  <c r="AD17" i="6"/>
  <c r="AE17" i="6"/>
  <c r="AF17" i="6"/>
  <c r="AG17" i="6"/>
  <c r="AH17" i="6"/>
  <c r="AA18" i="6"/>
  <c r="AB18" i="6"/>
  <c r="AC18" i="6"/>
  <c r="AD18" i="6"/>
  <c r="AE18" i="6"/>
  <c r="AF18" i="6"/>
  <c r="AG18" i="6"/>
  <c r="AH18" i="6"/>
  <c r="AA19" i="6"/>
  <c r="AB19" i="6"/>
  <c r="AC19" i="6"/>
  <c r="AD19" i="6"/>
  <c r="AE19" i="6"/>
  <c r="AF19" i="6"/>
  <c r="AG19" i="6"/>
  <c r="AH19" i="6"/>
  <c r="AA20" i="6"/>
  <c r="AB20" i="6"/>
  <c r="AC20" i="6"/>
  <c r="AD20" i="6"/>
  <c r="AE20" i="6"/>
  <c r="AF20" i="6"/>
  <c r="AG20" i="6"/>
  <c r="AH20" i="6"/>
  <c r="AA21" i="6"/>
  <c r="AB21" i="6"/>
  <c r="AC21" i="6"/>
  <c r="AD21" i="6"/>
  <c r="AE21" i="6"/>
  <c r="AF21" i="6"/>
  <c r="AG21" i="6"/>
  <c r="AH21" i="6"/>
  <c r="AA22" i="6"/>
  <c r="AB22" i="6"/>
  <c r="AC22" i="6"/>
  <c r="AD22" i="6"/>
  <c r="AE22" i="6"/>
  <c r="AF22" i="6"/>
  <c r="AG22" i="6"/>
  <c r="AH22" i="6"/>
  <c r="AA23" i="6"/>
  <c r="AB23" i="6"/>
  <c r="AC23" i="6"/>
  <c r="AD23" i="6"/>
  <c r="AE23" i="6"/>
  <c r="AF23" i="6"/>
  <c r="AG23" i="6"/>
  <c r="AH23" i="6"/>
  <c r="AA24" i="6"/>
  <c r="AB24" i="6"/>
  <c r="AC24" i="6"/>
  <c r="AD24" i="6"/>
  <c r="AE24" i="6"/>
  <c r="AF24" i="6"/>
  <c r="AG24" i="6"/>
  <c r="AH24" i="6"/>
  <c r="AA25" i="6"/>
  <c r="AB25" i="6"/>
  <c r="AC25" i="6"/>
  <c r="AD25" i="6"/>
  <c r="AE25" i="6"/>
  <c r="AF25" i="6"/>
  <c r="AG25" i="6"/>
  <c r="AH25" i="6"/>
  <c r="AA26" i="6"/>
  <c r="AB26" i="6"/>
  <c r="AC26" i="6"/>
  <c r="AD26" i="6"/>
  <c r="AE26" i="6"/>
  <c r="AF26" i="6"/>
  <c r="AG26" i="6"/>
  <c r="AH26" i="6"/>
  <c r="AA27" i="6"/>
  <c r="AB27" i="6"/>
  <c r="AC27" i="6"/>
  <c r="AD27" i="6"/>
  <c r="AE27" i="6"/>
  <c r="AF27" i="6"/>
  <c r="AG27" i="6"/>
  <c r="AH27" i="6"/>
  <c r="AA28" i="6"/>
  <c r="AB28" i="6"/>
  <c r="AC28" i="6"/>
  <c r="AD28" i="6"/>
  <c r="AE28" i="6"/>
  <c r="AF28" i="6"/>
  <c r="AG28" i="6"/>
  <c r="AH28" i="6"/>
  <c r="AA29" i="6"/>
  <c r="AB29" i="6"/>
  <c r="AC29" i="6"/>
  <c r="AD29" i="6"/>
  <c r="AE29" i="6"/>
  <c r="AF29" i="6"/>
  <c r="AG29" i="6"/>
  <c r="AH29" i="6"/>
  <c r="AA30" i="6"/>
  <c r="AB30" i="6"/>
  <c r="AC30" i="6"/>
  <c r="AD30" i="6"/>
  <c r="AE30" i="6"/>
  <c r="AF30" i="6"/>
  <c r="AG30" i="6"/>
  <c r="AH30" i="6"/>
  <c r="AA31" i="6"/>
  <c r="AB31" i="6"/>
  <c r="AC31" i="6"/>
  <c r="AD31" i="6"/>
  <c r="AE31" i="6"/>
  <c r="AF31" i="6"/>
  <c r="AG31" i="6"/>
  <c r="AH31" i="6"/>
  <c r="AA32" i="6"/>
  <c r="AB32" i="6"/>
  <c r="AC32" i="6"/>
  <c r="AD32" i="6"/>
  <c r="AE32" i="6"/>
  <c r="AF32" i="6"/>
  <c r="AG32" i="6"/>
  <c r="AH32" i="6"/>
  <c r="AA33" i="6"/>
  <c r="AB33" i="6"/>
  <c r="AC33" i="6"/>
  <c r="AD33" i="6"/>
  <c r="AE33" i="6"/>
  <c r="AF33" i="6"/>
  <c r="AG33" i="6"/>
  <c r="AH33" i="6"/>
  <c r="AA34" i="6"/>
  <c r="AB34" i="6"/>
  <c r="AC34" i="6"/>
  <c r="AD34" i="6"/>
  <c r="AE34" i="6"/>
  <c r="AF34" i="6"/>
  <c r="AG34" i="6"/>
  <c r="AH34" i="6"/>
  <c r="AB5" i="6"/>
  <c r="AC5" i="6"/>
  <c r="AD5" i="6"/>
  <c r="AE5" i="6"/>
  <c r="AF5" i="6"/>
  <c r="AG5" i="6"/>
  <c r="AH5" i="6"/>
  <c r="AA5" i="6"/>
  <c r="CQ14" i="5"/>
  <c r="CQ42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3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M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14" i="5"/>
  <c r="CJ14" i="5"/>
  <c r="CJ15" i="5" l="1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L20" i="7"/>
  <c r="CM20" i="7"/>
  <c r="CN20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L21" i="7"/>
  <c r="CM21" i="7"/>
  <c r="CN21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L22" i="7"/>
  <c r="CM22" i="7"/>
  <c r="CN22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L23" i="7"/>
  <c r="CM23" i="7"/>
  <c r="CN23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L24" i="7"/>
  <c r="CM24" i="7"/>
  <c r="CN24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L25" i="7"/>
  <c r="CM25" i="7"/>
  <c r="CN25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L26" i="7"/>
  <c r="CM26" i="7"/>
  <c r="CN26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L27" i="7"/>
  <c r="CM27" i="7"/>
  <c r="CN27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L28" i="7"/>
  <c r="CM28" i="7"/>
  <c r="CN28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L29" i="7"/>
  <c r="CM29" i="7"/>
  <c r="CN29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L30" i="7"/>
  <c r="CM30" i="7"/>
  <c r="CN30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L31" i="7"/>
  <c r="CM31" i="7"/>
  <c r="CN31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L32" i="7"/>
  <c r="CM32" i="7"/>
  <c r="CN32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L33" i="7"/>
  <c r="CM33" i="7"/>
  <c r="CN33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L34" i="7"/>
  <c r="CM34" i="7"/>
  <c r="CN34" i="7"/>
  <c r="BU35" i="7"/>
  <c r="BV35" i="7"/>
  <c r="BW35" i="7"/>
  <c r="CH35" i="7" s="1"/>
  <c r="BX35" i="7"/>
  <c r="BY35" i="7"/>
  <c r="BZ35" i="7"/>
  <c r="CA35" i="7"/>
  <c r="CB35" i="7"/>
  <c r="CC35" i="7"/>
  <c r="CI35" i="7" s="1"/>
  <c r="CD35" i="7"/>
  <c r="CE35" i="7"/>
  <c r="CF35" i="7"/>
  <c r="CG35" i="7"/>
  <c r="CL35" i="7"/>
  <c r="CM35" i="7"/>
  <c r="CN35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N20" i="7"/>
  <c r="BO20" i="7"/>
  <c r="BP20" i="7"/>
  <c r="BQ20" i="7"/>
  <c r="BR20" i="7"/>
  <c r="BS20" i="7"/>
  <c r="BT20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N21" i="7"/>
  <c r="BO21" i="7"/>
  <c r="BP21" i="7"/>
  <c r="BQ21" i="7"/>
  <c r="BR21" i="7"/>
  <c r="BS21" i="7"/>
  <c r="BT21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N22" i="7"/>
  <c r="BO22" i="7"/>
  <c r="BP22" i="7"/>
  <c r="BQ22" i="7"/>
  <c r="BR22" i="7"/>
  <c r="BS22" i="7"/>
  <c r="BT22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N23" i="7"/>
  <c r="BO23" i="7"/>
  <c r="BP23" i="7"/>
  <c r="BQ23" i="7"/>
  <c r="BR23" i="7"/>
  <c r="BS23" i="7"/>
  <c r="BT23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N24" i="7"/>
  <c r="BO24" i="7"/>
  <c r="BP24" i="7"/>
  <c r="BQ24" i="7"/>
  <c r="BR24" i="7"/>
  <c r="BS24" i="7"/>
  <c r="BT24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N25" i="7"/>
  <c r="BO25" i="7"/>
  <c r="BP25" i="7"/>
  <c r="BQ25" i="7"/>
  <c r="BR25" i="7"/>
  <c r="BS25" i="7"/>
  <c r="BT25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N26" i="7"/>
  <c r="BO26" i="7"/>
  <c r="BP26" i="7"/>
  <c r="BQ26" i="7"/>
  <c r="BR26" i="7"/>
  <c r="BS26" i="7"/>
  <c r="BT26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N27" i="7"/>
  <c r="BO27" i="7"/>
  <c r="BP27" i="7"/>
  <c r="BQ27" i="7"/>
  <c r="BR27" i="7"/>
  <c r="BS27" i="7"/>
  <c r="BT27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N28" i="7"/>
  <c r="BO28" i="7"/>
  <c r="BP28" i="7"/>
  <c r="BQ28" i="7"/>
  <c r="BR28" i="7"/>
  <c r="BS28" i="7"/>
  <c r="BT28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N29" i="7"/>
  <c r="BO29" i="7"/>
  <c r="BP29" i="7"/>
  <c r="BQ29" i="7"/>
  <c r="BR29" i="7"/>
  <c r="BS29" i="7"/>
  <c r="BT29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N30" i="7"/>
  <c r="BO30" i="7"/>
  <c r="BP30" i="7"/>
  <c r="BQ30" i="7"/>
  <c r="BR30" i="7"/>
  <c r="BS30" i="7"/>
  <c r="BT30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N31" i="7"/>
  <c r="BO31" i="7"/>
  <c r="BP31" i="7"/>
  <c r="BQ31" i="7"/>
  <c r="BR31" i="7"/>
  <c r="BS31" i="7"/>
  <c r="BT31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N32" i="7"/>
  <c r="BO32" i="7"/>
  <c r="BP32" i="7"/>
  <c r="BQ32" i="7"/>
  <c r="BR32" i="7"/>
  <c r="BS32" i="7"/>
  <c r="BT32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N33" i="7"/>
  <c r="BO33" i="7"/>
  <c r="BP33" i="7"/>
  <c r="BQ33" i="7"/>
  <c r="BR33" i="7"/>
  <c r="BS33" i="7"/>
  <c r="BT33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N34" i="7"/>
  <c r="BO34" i="7"/>
  <c r="BP34" i="7"/>
  <c r="BQ34" i="7"/>
  <c r="BR34" i="7"/>
  <c r="BS34" i="7"/>
  <c r="BT34" i="7"/>
  <c r="AW35" i="7"/>
  <c r="AX35" i="7"/>
  <c r="AY35" i="7"/>
  <c r="AZ35" i="7"/>
  <c r="BM35" i="7" s="1"/>
  <c r="BA35" i="7"/>
  <c r="BB35" i="7"/>
  <c r="BC35" i="7"/>
  <c r="BD35" i="7"/>
  <c r="BE35" i="7"/>
  <c r="BF35" i="7"/>
  <c r="BG35" i="7"/>
  <c r="BH35" i="7"/>
  <c r="BI35" i="7"/>
  <c r="BJ35" i="7"/>
  <c r="BK35" i="7"/>
  <c r="BL35" i="7"/>
  <c r="BN35" i="7"/>
  <c r="BO35" i="7"/>
  <c r="BP35" i="7"/>
  <c r="BQ35" i="7"/>
  <c r="BR35" i="7"/>
  <c r="BS35" i="7"/>
  <c r="BT35" i="7"/>
  <c r="Z20" i="7"/>
  <c r="AA20" i="7"/>
  <c r="AC20" i="7"/>
  <c r="AD20" i="7"/>
  <c r="AE20" i="7"/>
  <c r="AF20" i="7"/>
  <c r="AG20" i="7"/>
  <c r="AH20" i="7"/>
  <c r="AI20" i="7"/>
  <c r="AJ20" i="7"/>
  <c r="AL20" i="7"/>
  <c r="AM20" i="7"/>
  <c r="AN20" i="7"/>
  <c r="AO20" i="7"/>
  <c r="AP20" i="7"/>
  <c r="AQ20" i="7"/>
  <c r="AR20" i="7"/>
  <c r="AS20" i="7"/>
  <c r="AT20" i="7"/>
  <c r="AU20" i="7"/>
  <c r="AV20" i="7"/>
  <c r="Z21" i="7"/>
  <c r="AA21" i="7"/>
  <c r="AC21" i="7"/>
  <c r="AD21" i="7"/>
  <c r="AE21" i="7"/>
  <c r="AF21" i="7"/>
  <c r="AG21" i="7"/>
  <c r="AH21" i="7"/>
  <c r="AI21" i="7"/>
  <c r="AJ21" i="7"/>
  <c r="AL21" i="7"/>
  <c r="AM21" i="7"/>
  <c r="AN21" i="7"/>
  <c r="AO21" i="7"/>
  <c r="AP21" i="7"/>
  <c r="AQ21" i="7"/>
  <c r="AR21" i="7"/>
  <c r="AS21" i="7"/>
  <c r="AT21" i="7"/>
  <c r="AU21" i="7"/>
  <c r="AV21" i="7"/>
  <c r="Z22" i="7"/>
  <c r="AA22" i="7"/>
  <c r="AC22" i="7"/>
  <c r="AD22" i="7"/>
  <c r="AE22" i="7"/>
  <c r="AF22" i="7"/>
  <c r="AG22" i="7"/>
  <c r="AH22" i="7"/>
  <c r="AI22" i="7"/>
  <c r="AJ22" i="7"/>
  <c r="AL22" i="7"/>
  <c r="AM22" i="7"/>
  <c r="AN22" i="7"/>
  <c r="AO22" i="7"/>
  <c r="AP22" i="7"/>
  <c r="AQ22" i="7"/>
  <c r="AR22" i="7"/>
  <c r="AS22" i="7"/>
  <c r="AT22" i="7"/>
  <c r="AU22" i="7"/>
  <c r="AV22" i="7"/>
  <c r="Z23" i="7"/>
  <c r="AA23" i="7"/>
  <c r="AC23" i="7"/>
  <c r="AD23" i="7"/>
  <c r="AE23" i="7"/>
  <c r="AF23" i="7"/>
  <c r="AG23" i="7"/>
  <c r="AH23" i="7"/>
  <c r="AI23" i="7"/>
  <c r="AJ23" i="7"/>
  <c r="AL23" i="7"/>
  <c r="AM23" i="7"/>
  <c r="AN23" i="7"/>
  <c r="AO23" i="7"/>
  <c r="AP23" i="7"/>
  <c r="AQ23" i="7"/>
  <c r="AR23" i="7"/>
  <c r="AS23" i="7"/>
  <c r="AT23" i="7"/>
  <c r="AU23" i="7"/>
  <c r="AV23" i="7"/>
  <c r="Z24" i="7"/>
  <c r="AA24" i="7"/>
  <c r="AC24" i="7"/>
  <c r="AD24" i="7"/>
  <c r="AE24" i="7"/>
  <c r="AF24" i="7"/>
  <c r="AG24" i="7"/>
  <c r="AH24" i="7"/>
  <c r="AI24" i="7"/>
  <c r="AJ24" i="7"/>
  <c r="AL24" i="7"/>
  <c r="AM24" i="7"/>
  <c r="AN24" i="7"/>
  <c r="AO24" i="7"/>
  <c r="AP24" i="7"/>
  <c r="AQ24" i="7"/>
  <c r="AR24" i="7"/>
  <c r="AS24" i="7"/>
  <c r="AT24" i="7"/>
  <c r="AU24" i="7"/>
  <c r="AV24" i="7"/>
  <c r="Z25" i="7"/>
  <c r="AA25" i="7"/>
  <c r="AC25" i="7"/>
  <c r="AD25" i="7"/>
  <c r="AE25" i="7"/>
  <c r="AF25" i="7"/>
  <c r="AG25" i="7"/>
  <c r="AH25" i="7"/>
  <c r="AI25" i="7"/>
  <c r="AJ25" i="7"/>
  <c r="AL25" i="7"/>
  <c r="AM25" i="7"/>
  <c r="AN25" i="7"/>
  <c r="AO25" i="7"/>
  <c r="AP25" i="7"/>
  <c r="AQ25" i="7"/>
  <c r="AR25" i="7"/>
  <c r="AS25" i="7"/>
  <c r="AT25" i="7"/>
  <c r="AU25" i="7"/>
  <c r="AV25" i="7"/>
  <c r="Z26" i="7"/>
  <c r="AA26" i="7"/>
  <c r="AC26" i="7"/>
  <c r="AD26" i="7"/>
  <c r="AE26" i="7"/>
  <c r="AF26" i="7"/>
  <c r="AG26" i="7"/>
  <c r="AH26" i="7"/>
  <c r="AI26" i="7"/>
  <c r="AJ26" i="7"/>
  <c r="AL26" i="7"/>
  <c r="AM26" i="7"/>
  <c r="AN26" i="7"/>
  <c r="AO26" i="7"/>
  <c r="AP26" i="7"/>
  <c r="AQ26" i="7"/>
  <c r="AR26" i="7"/>
  <c r="AS26" i="7"/>
  <c r="AT26" i="7"/>
  <c r="AU26" i="7"/>
  <c r="AV26" i="7"/>
  <c r="Z27" i="7"/>
  <c r="AA27" i="7"/>
  <c r="AC27" i="7"/>
  <c r="AD27" i="7"/>
  <c r="AE27" i="7"/>
  <c r="AF27" i="7"/>
  <c r="AG27" i="7"/>
  <c r="AH27" i="7"/>
  <c r="AI27" i="7"/>
  <c r="AJ27" i="7"/>
  <c r="AL27" i="7"/>
  <c r="AM27" i="7"/>
  <c r="AN27" i="7"/>
  <c r="AO27" i="7"/>
  <c r="AP27" i="7"/>
  <c r="AQ27" i="7"/>
  <c r="AR27" i="7"/>
  <c r="AS27" i="7"/>
  <c r="AT27" i="7"/>
  <c r="AU27" i="7"/>
  <c r="AV27" i="7"/>
  <c r="Z28" i="7"/>
  <c r="AA28" i="7"/>
  <c r="AC28" i="7"/>
  <c r="AD28" i="7"/>
  <c r="AE28" i="7"/>
  <c r="AF28" i="7"/>
  <c r="AG28" i="7"/>
  <c r="AH28" i="7"/>
  <c r="AI28" i="7"/>
  <c r="AJ28" i="7"/>
  <c r="AL28" i="7"/>
  <c r="AM28" i="7"/>
  <c r="AN28" i="7"/>
  <c r="AO28" i="7"/>
  <c r="AP28" i="7"/>
  <c r="AQ28" i="7"/>
  <c r="AR28" i="7"/>
  <c r="AS28" i="7"/>
  <c r="AT28" i="7"/>
  <c r="AU28" i="7"/>
  <c r="AV28" i="7"/>
  <c r="Z29" i="7"/>
  <c r="AA29" i="7"/>
  <c r="AC29" i="7"/>
  <c r="AD29" i="7"/>
  <c r="AE29" i="7"/>
  <c r="AF29" i="7"/>
  <c r="AG29" i="7"/>
  <c r="AH29" i="7"/>
  <c r="AI29" i="7"/>
  <c r="AJ29" i="7"/>
  <c r="AL29" i="7"/>
  <c r="AM29" i="7"/>
  <c r="AN29" i="7"/>
  <c r="AO29" i="7"/>
  <c r="AP29" i="7"/>
  <c r="AQ29" i="7"/>
  <c r="AR29" i="7"/>
  <c r="AS29" i="7"/>
  <c r="AT29" i="7"/>
  <c r="AU29" i="7"/>
  <c r="AV29" i="7"/>
  <c r="Z30" i="7"/>
  <c r="AA30" i="7"/>
  <c r="AC30" i="7"/>
  <c r="AD30" i="7"/>
  <c r="AE30" i="7"/>
  <c r="AF30" i="7"/>
  <c r="AG30" i="7"/>
  <c r="AH30" i="7"/>
  <c r="AI30" i="7"/>
  <c r="AJ30" i="7"/>
  <c r="AL30" i="7"/>
  <c r="AM30" i="7"/>
  <c r="AN30" i="7"/>
  <c r="AO30" i="7"/>
  <c r="AP30" i="7"/>
  <c r="AQ30" i="7"/>
  <c r="AR30" i="7"/>
  <c r="AS30" i="7"/>
  <c r="AT30" i="7"/>
  <c r="AU30" i="7"/>
  <c r="AV30" i="7"/>
  <c r="Z31" i="7"/>
  <c r="AA31" i="7"/>
  <c r="AC31" i="7"/>
  <c r="AD31" i="7"/>
  <c r="AE31" i="7"/>
  <c r="AF31" i="7"/>
  <c r="AG31" i="7"/>
  <c r="AH31" i="7"/>
  <c r="AI31" i="7"/>
  <c r="AJ31" i="7"/>
  <c r="AL31" i="7"/>
  <c r="AM31" i="7"/>
  <c r="AN31" i="7"/>
  <c r="AO31" i="7"/>
  <c r="AP31" i="7"/>
  <c r="AQ31" i="7"/>
  <c r="AR31" i="7"/>
  <c r="AS31" i="7"/>
  <c r="AT31" i="7"/>
  <c r="AU31" i="7"/>
  <c r="AV31" i="7"/>
  <c r="Z32" i="7"/>
  <c r="AA32" i="7"/>
  <c r="AC32" i="7"/>
  <c r="AD32" i="7"/>
  <c r="AE32" i="7"/>
  <c r="AF32" i="7"/>
  <c r="AG32" i="7"/>
  <c r="AH32" i="7"/>
  <c r="AI32" i="7"/>
  <c r="AJ32" i="7"/>
  <c r="AL32" i="7"/>
  <c r="AM32" i="7"/>
  <c r="AN32" i="7"/>
  <c r="AO32" i="7"/>
  <c r="AP32" i="7"/>
  <c r="AQ32" i="7"/>
  <c r="AR32" i="7"/>
  <c r="AS32" i="7"/>
  <c r="AT32" i="7"/>
  <c r="AU32" i="7"/>
  <c r="AV32" i="7"/>
  <c r="Z33" i="7"/>
  <c r="AA33" i="7"/>
  <c r="AC33" i="7"/>
  <c r="AD33" i="7"/>
  <c r="AE33" i="7"/>
  <c r="AF33" i="7"/>
  <c r="AG33" i="7"/>
  <c r="AH33" i="7"/>
  <c r="AI33" i="7"/>
  <c r="AJ33" i="7"/>
  <c r="AL33" i="7"/>
  <c r="AM33" i="7"/>
  <c r="AN33" i="7"/>
  <c r="AO33" i="7"/>
  <c r="AP33" i="7"/>
  <c r="AQ33" i="7"/>
  <c r="AR33" i="7"/>
  <c r="AS33" i="7"/>
  <c r="AT33" i="7"/>
  <c r="AU33" i="7"/>
  <c r="AV33" i="7"/>
  <c r="Z34" i="7"/>
  <c r="AA34" i="7"/>
  <c r="AC34" i="7"/>
  <c r="AD34" i="7"/>
  <c r="AE34" i="7"/>
  <c r="AF34" i="7"/>
  <c r="AG34" i="7"/>
  <c r="AH34" i="7"/>
  <c r="AI34" i="7"/>
  <c r="AJ34" i="7"/>
  <c r="AL34" i="7"/>
  <c r="AM34" i="7"/>
  <c r="AN34" i="7"/>
  <c r="AO34" i="7"/>
  <c r="AP34" i="7"/>
  <c r="AQ34" i="7"/>
  <c r="AR34" i="7"/>
  <c r="AS34" i="7"/>
  <c r="AT34" i="7"/>
  <c r="AU34" i="7"/>
  <c r="AV34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B20" i="7"/>
  <c r="C20" i="7"/>
  <c r="D20" i="7"/>
  <c r="E20" i="7"/>
  <c r="F20" i="7"/>
  <c r="G20" i="7"/>
  <c r="H20" i="7"/>
  <c r="I20" i="7"/>
  <c r="J20" i="7"/>
  <c r="L20" i="7"/>
  <c r="M20" i="7"/>
  <c r="N20" i="7"/>
  <c r="O20" i="7"/>
  <c r="P20" i="7"/>
  <c r="Q20" i="7"/>
  <c r="R20" i="7"/>
  <c r="T20" i="7"/>
  <c r="U20" i="7"/>
  <c r="V20" i="7"/>
  <c r="W20" i="7"/>
  <c r="X20" i="7"/>
  <c r="Y20" i="7"/>
  <c r="B21" i="7"/>
  <c r="C21" i="7"/>
  <c r="D21" i="7"/>
  <c r="E21" i="7"/>
  <c r="F21" i="7"/>
  <c r="G21" i="7"/>
  <c r="H21" i="7"/>
  <c r="I21" i="7"/>
  <c r="J21" i="7"/>
  <c r="L21" i="7"/>
  <c r="M21" i="7"/>
  <c r="N21" i="7"/>
  <c r="O21" i="7"/>
  <c r="P21" i="7"/>
  <c r="Q21" i="7"/>
  <c r="R21" i="7"/>
  <c r="T21" i="7"/>
  <c r="U21" i="7"/>
  <c r="V21" i="7"/>
  <c r="W21" i="7"/>
  <c r="X21" i="7"/>
  <c r="Y21" i="7"/>
  <c r="B22" i="7"/>
  <c r="C22" i="7"/>
  <c r="D22" i="7"/>
  <c r="E22" i="7"/>
  <c r="F22" i="7"/>
  <c r="G22" i="7"/>
  <c r="H22" i="7"/>
  <c r="I22" i="7"/>
  <c r="J22" i="7"/>
  <c r="L22" i="7"/>
  <c r="M22" i="7"/>
  <c r="N22" i="7"/>
  <c r="O22" i="7"/>
  <c r="P22" i="7"/>
  <c r="Q22" i="7"/>
  <c r="R22" i="7"/>
  <c r="T22" i="7"/>
  <c r="U22" i="7"/>
  <c r="V22" i="7"/>
  <c r="W22" i="7"/>
  <c r="X22" i="7"/>
  <c r="Y22" i="7"/>
  <c r="B23" i="7"/>
  <c r="C23" i="7"/>
  <c r="D23" i="7"/>
  <c r="E23" i="7"/>
  <c r="F23" i="7"/>
  <c r="G23" i="7"/>
  <c r="H23" i="7"/>
  <c r="I23" i="7"/>
  <c r="J23" i="7"/>
  <c r="L23" i="7"/>
  <c r="M23" i="7"/>
  <c r="N23" i="7"/>
  <c r="O23" i="7"/>
  <c r="P23" i="7"/>
  <c r="Q23" i="7"/>
  <c r="R23" i="7"/>
  <c r="T23" i="7"/>
  <c r="U23" i="7"/>
  <c r="V23" i="7"/>
  <c r="W23" i="7"/>
  <c r="X23" i="7"/>
  <c r="Y23" i="7"/>
  <c r="B24" i="7"/>
  <c r="C24" i="7"/>
  <c r="D24" i="7"/>
  <c r="E24" i="7"/>
  <c r="F24" i="7"/>
  <c r="G24" i="7"/>
  <c r="H24" i="7"/>
  <c r="I24" i="7"/>
  <c r="J24" i="7"/>
  <c r="L24" i="7"/>
  <c r="M24" i="7"/>
  <c r="N24" i="7"/>
  <c r="O24" i="7"/>
  <c r="P24" i="7"/>
  <c r="Q24" i="7"/>
  <c r="R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L25" i="7"/>
  <c r="M25" i="7"/>
  <c r="N25" i="7"/>
  <c r="O25" i="7"/>
  <c r="P25" i="7"/>
  <c r="Q25" i="7"/>
  <c r="R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L26" i="7"/>
  <c r="M26" i="7"/>
  <c r="N26" i="7"/>
  <c r="O26" i="7"/>
  <c r="P26" i="7"/>
  <c r="Q26" i="7"/>
  <c r="R26" i="7"/>
  <c r="T26" i="7"/>
  <c r="U26" i="7"/>
  <c r="V26" i="7"/>
  <c r="W26" i="7"/>
  <c r="X26" i="7"/>
  <c r="Y26" i="7"/>
  <c r="B27" i="7"/>
  <c r="C27" i="7"/>
  <c r="D27" i="7"/>
  <c r="E27" i="7"/>
  <c r="F27" i="7"/>
  <c r="G27" i="7"/>
  <c r="H27" i="7"/>
  <c r="I27" i="7"/>
  <c r="J27" i="7"/>
  <c r="L27" i="7"/>
  <c r="M27" i="7"/>
  <c r="N27" i="7"/>
  <c r="O27" i="7"/>
  <c r="P27" i="7"/>
  <c r="Q27" i="7"/>
  <c r="R27" i="7"/>
  <c r="T27" i="7"/>
  <c r="U27" i="7"/>
  <c r="V27" i="7"/>
  <c r="W27" i="7"/>
  <c r="X27" i="7"/>
  <c r="Y27" i="7"/>
  <c r="B28" i="7"/>
  <c r="C28" i="7"/>
  <c r="D28" i="7"/>
  <c r="E28" i="7"/>
  <c r="F28" i="7"/>
  <c r="G28" i="7"/>
  <c r="H28" i="7"/>
  <c r="I28" i="7"/>
  <c r="J28" i="7"/>
  <c r="L28" i="7"/>
  <c r="M28" i="7"/>
  <c r="N28" i="7"/>
  <c r="O28" i="7"/>
  <c r="P28" i="7"/>
  <c r="Q28" i="7"/>
  <c r="R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L29" i="7"/>
  <c r="M29" i="7"/>
  <c r="N29" i="7"/>
  <c r="O29" i="7"/>
  <c r="P29" i="7"/>
  <c r="Q29" i="7"/>
  <c r="R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L30" i="7"/>
  <c r="M30" i="7"/>
  <c r="N30" i="7"/>
  <c r="O30" i="7"/>
  <c r="P30" i="7"/>
  <c r="Q30" i="7"/>
  <c r="R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L31" i="7"/>
  <c r="M31" i="7"/>
  <c r="N31" i="7"/>
  <c r="O31" i="7"/>
  <c r="P31" i="7"/>
  <c r="Q31" i="7"/>
  <c r="R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L32" i="7"/>
  <c r="M32" i="7"/>
  <c r="N32" i="7"/>
  <c r="O32" i="7"/>
  <c r="P32" i="7"/>
  <c r="Q32" i="7"/>
  <c r="R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L33" i="7"/>
  <c r="M33" i="7"/>
  <c r="N33" i="7"/>
  <c r="O33" i="7"/>
  <c r="P33" i="7"/>
  <c r="Q33" i="7"/>
  <c r="R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B35" i="7"/>
  <c r="C35" i="7"/>
  <c r="D35" i="7"/>
  <c r="E35" i="7"/>
  <c r="F35" i="7"/>
  <c r="G35" i="7"/>
  <c r="K35" i="7" s="1"/>
  <c r="H35" i="7"/>
  <c r="I35" i="7"/>
  <c r="J35" i="7"/>
  <c r="L35" i="7"/>
  <c r="M35" i="7"/>
  <c r="N35" i="7"/>
  <c r="O35" i="7"/>
  <c r="S35" i="7" s="1"/>
  <c r="P35" i="7"/>
  <c r="Q35" i="7"/>
  <c r="R35" i="7"/>
  <c r="T35" i="7"/>
  <c r="U35" i="7"/>
  <c r="V35" i="7"/>
  <c r="W35" i="7"/>
  <c r="X35" i="7"/>
  <c r="Y35" i="7"/>
  <c r="A32" i="7"/>
  <c r="A33" i="7"/>
  <c r="A34" i="7"/>
  <c r="A35" i="7"/>
  <c r="A20" i="7"/>
  <c r="A21" i="7"/>
  <c r="A22" i="7"/>
  <c r="A23" i="7"/>
  <c r="A24" i="7"/>
  <c r="A25" i="7"/>
  <c r="A26" i="7"/>
  <c r="A27" i="7"/>
  <c r="A28" i="7"/>
  <c r="A29" i="7"/>
  <c r="A30" i="7"/>
  <c r="A31" i="7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B28" i="6"/>
  <c r="B29" i="6"/>
  <c r="B30" i="6"/>
  <c r="B31" i="6"/>
  <c r="B32" i="6"/>
  <c r="B33" i="6"/>
  <c r="B34" i="6"/>
  <c r="B20" i="6"/>
  <c r="B21" i="6"/>
  <c r="B22" i="6"/>
  <c r="B23" i="6"/>
  <c r="B24" i="6"/>
  <c r="B25" i="6"/>
  <c r="B26" i="6"/>
  <c r="B27" i="6"/>
  <c r="CS43" i="5"/>
  <c r="CR43" i="5"/>
  <c r="CM43" i="5"/>
  <c r="CI43" i="5"/>
  <c r="CH43" i="5"/>
  <c r="CG43" i="5"/>
  <c r="CS42" i="5"/>
  <c r="CR42" i="5"/>
  <c r="CM42" i="5"/>
  <c r="CI42" i="5"/>
  <c r="CH42" i="5"/>
  <c r="CG42" i="5"/>
  <c r="CS41" i="5"/>
  <c r="CR41" i="5"/>
  <c r="CM41" i="5"/>
  <c r="CI41" i="5"/>
  <c r="CH41" i="5"/>
  <c r="CG41" i="5"/>
  <c r="CS40" i="5"/>
  <c r="CR40" i="5"/>
  <c r="CM40" i="5"/>
  <c r="CI40" i="5"/>
  <c r="CH40" i="5"/>
  <c r="CG40" i="5"/>
  <c r="CS39" i="5"/>
  <c r="CR39" i="5"/>
  <c r="CM39" i="5"/>
  <c r="CI39" i="5"/>
  <c r="CH39" i="5"/>
  <c r="CG39" i="5"/>
  <c r="CS38" i="5"/>
  <c r="CR38" i="5"/>
  <c r="CM38" i="5"/>
  <c r="CI38" i="5"/>
  <c r="CH38" i="5"/>
  <c r="CG38" i="5"/>
  <c r="CS37" i="5"/>
  <c r="CR37" i="5"/>
  <c r="CM37" i="5"/>
  <c r="CI37" i="5"/>
  <c r="CH37" i="5"/>
  <c r="CG37" i="5"/>
  <c r="CS36" i="5"/>
  <c r="CR36" i="5"/>
  <c r="CM36" i="5"/>
  <c r="CI36" i="5"/>
  <c r="CH36" i="5"/>
  <c r="CG36" i="5"/>
  <c r="CS35" i="5"/>
  <c r="CR35" i="5"/>
  <c r="CM35" i="5"/>
  <c r="CI35" i="5"/>
  <c r="CH35" i="5"/>
  <c r="CG35" i="5"/>
  <c r="CS34" i="5"/>
  <c r="CR34" i="5"/>
  <c r="CM34" i="5"/>
  <c r="CI34" i="5"/>
  <c r="CH34" i="5"/>
  <c r="CG34" i="5"/>
  <c r="CS33" i="5"/>
  <c r="CR33" i="5"/>
  <c r="CM33" i="5"/>
  <c r="CI33" i="5"/>
  <c r="CH33" i="5"/>
  <c r="CG33" i="5"/>
  <c r="CS32" i="5"/>
  <c r="CR32" i="5"/>
  <c r="CM32" i="5"/>
  <c r="CI32" i="5"/>
  <c r="CH32" i="5"/>
  <c r="CG32" i="5"/>
  <c r="CS31" i="5"/>
  <c r="CR31" i="5"/>
  <c r="CM31" i="5"/>
  <c r="CI31" i="5"/>
  <c r="CH31" i="5"/>
  <c r="CG31" i="5"/>
  <c r="CS30" i="5"/>
  <c r="CR30" i="5"/>
  <c r="CM30" i="5"/>
  <c r="CI30" i="5"/>
  <c r="CH30" i="5"/>
  <c r="CG30" i="5"/>
  <c r="CS29" i="5"/>
  <c r="CR29" i="5"/>
  <c r="CM29" i="5"/>
  <c r="CI29" i="5"/>
  <c r="CH29" i="5"/>
  <c r="CG29" i="5"/>
  <c r="CF25" i="6" l="1"/>
  <c r="CI26" i="7"/>
  <c r="CF24" i="6"/>
  <c r="CF32" i="6"/>
  <c r="AB34" i="7"/>
  <c r="AB26" i="7"/>
  <c r="CI22" i="7"/>
  <c r="CF23" i="6"/>
  <c r="CF27" i="6"/>
  <c r="CF31" i="6"/>
  <c r="AW27" i="7"/>
  <c r="AB31" i="7"/>
  <c r="AB27" i="7"/>
  <c r="AB23" i="7"/>
  <c r="AW30" i="7"/>
  <c r="CF30" i="6"/>
  <c r="AW33" i="7"/>
  <c r="CF22" i="6"/>
  <c r="CF26" i="6"/>
  <c r="AB28" i="7"/>
  <c r="AB20" i="7"/>
  <c r="S34" i="6"/>
  <c r="Z34" i="6"/>
  <c r="V34" i="6"/>
  <c r="Y34" i="6"/>
  <c r="W31" i="6"/>
  <c r="U31" i="6"/>
  <c r="V31" i="6"/>
  <c r="Z31" i="6"/>
  <c r="X27" i="6"/>
  <c r="Y27" i="6"/>
  <c r="Z27" i="6"/>
  <c r="S27" i="6"/>
  <c r="T27" i="6"/>
  <c r="V27" i="6"/>
  <c r="U27" i="6"/>
  <c r="W27" i="6"/>
  <c r="U23" i="6"/>
  <c r="S23" i="6"/>
  <c r="X23" i="6"/>
  <c r="T23" i="6"/>
  <c r="S26" i="6"/>
  <c r="V26" i="6"/>
  <c r="Y26" i="6"/>
  <c r="Z26" i="6"/>
  <c r="X28" i="6"/>
  <c r="Y28" i="6"/>
  <c r="Z28" i="6"/>
  <c r="V28" i="6"/>
  <c r="S28" i="6"/>
  <c r="T28" i="6"/>
  <c r="U28" i="6"/>
  <c r="W28" i="6"/>
  <c r="V20" i="6"/>
  <c r="W20" i="6"/>
  <c r="T20" i="6"/>
  <c r="X20" i="6"/>
  <c r="Y20" i="6"/>
  <c r="Z20" i="6"/>
  <c r="S20" i="6"/>
  <c r="U20" i="6"/>
  <c r="AW34" i="7"/>
  <c r="AK33" i="7"/>
  <c r="AB32" i="7"/>
  <c r="AK30" i="7"/>
  <c r="AB29" i="7"/>
  <c r="V29" i="6" s="1"/>
  <c r="AK27" i="7"/>
  <c r="AW26" i="7"/>
  <c r="CH32" i="7"/>
  <c r="CH24" i="7"/>
  <c r="CF29" i="6"/>
  <c r="CF21" i="6"/>
  <c r="K31" i="7"/>
  <c r="K27" i="7"/>
  <c r="K23" i="7"/>
  <c r="AW24" i="7"/>
  <c r="AW21" i="7"/>
  <c r="S31" i="7"/>
  <c r="S27" i="7"/>
  <c r="S23" i="7"/>
  <c r="O23" i="6" s="1"/>
  <c r="AB33" i="7"/>
  <c r="AW31" i="7"/>
  <c r="AB30" i="7"/>
  <c r="AW28" i="7"/>
  <c r="CH28" i="7"/>
  <c r="CH20" i="7"/>
  <c r="CI28" i="7"/>
  <c r="AW25" i="7"/>
  <c r="AB24" i="7"/>
  <c r="AW22" i="7"/>
  <c r="AB21" i="7"/>
  <c r="CF20" i="6"/>
  <c r="CI30" i="7"/>
  <c r="AW32" i="7"/>
  <c r="AW29" i="7"/>
  <c r="AB25" i="7"/>
  <c r="Z25" i="6" s="1"/>
  <c r="CI24" i="7"/>
  <c r="CJ22" i="7"/>
  <c r="CF28" i="6"/>
  <c r="AW23" i="7"/>
  <c r="AB22" i="7"/>
  <c r="AW20" i="7"/>
  <c r="CH30" i="7"/>
  <c r="CH26" i="7"/>
  <c r="CH22" i="7"/>
  <c r="CH34" i="7"/>
  <c r="CF33" i="6"/>
  <c r="CF34" i="6"/>
  <c r="CK30" i="7"/>
  <c r="CI27" i="7"/>
  <c r="CJ25" i="7"/>
  <c r="CH25" i="7"/>
  <c r="CK24" i="7"/>
  <c r="CI20" i="7"/>
  <c r="CK32" i="7"/>
  <c r="CH33" i="7"/>
  <c r="CJ28" i="7"/>
  <c r="CI33" i="7"/>
  <c r="CI25" i="7"/>
  <c r="CJ23" i="7"/>
  <c r="CH23" i="7"/>
  <c r="CK22" i="7"/>
  <c r="CI31" i="7"/>
  <c r="CH31" i="7"/>
  <c r="CJ26" i="7"/>
  <c r="CK20" i="7"/>
  <c r="CJ29" i="7"/>
  <c r="CH29" i="7"/>
  <c r="CK28" i="7"/>
  <c r="CI23" i="7"/>
  <c r="CJ21" i="7"/>
  <c r="CH21" i="7"/>
  <c r="CK34" i="7"/>
  <c r="CJ24" i="7"/>
  <c r="CI32" i="7"/>
  <c r="CI29" i="7"/>
  <c r="CJ27" i="7"/>
  <c r="CH27" i="7"/>
  <c r="CK26" i="7"/>
  <c r="CI21" i="7"/>
  <c r="BM27" i="7"/>
  <c r="BM32" i="7"/>
  <c r="BM28" i="7"/>
  <c r="BM24" i="7"/>
  <c r="BM20" i="7"/>
  <c r="BM23" i="7"/>
  <c r="BM31" i="7"/>
  <c r="BM33" i="7"/>
  <c r="BM29" i="7"/>
  <c r="BM25" i="7"/>
  <c r="BM21" i="7"/>
  <c r="BM34" i="7"/>
  <c r="BM30" i="7"/>
  <c r="BM26" i="7"/>
  <c r="BM22" i="7"/>
  <c r="AK28" i="7"/>
  <c r="AK21" i="7"/>
  <c r="AK24" i="7"/>
  <c r="AK22" i="7"/>
  <c r="AK31" i="7"/>
  <c r="AK29" i="7"/>
  <c r="AK25" i="7"/>
  <c r="AK34" i="7"/>
  <c r="AK32" i="7"/>
  <c r="AK26" i="7"/>
  <c r="AK23" i="7"/>
  <c r="AK20" i="7"/>
  <c r="CJ34" i="7"/>
  <c r="CJ32" i="7"/>
  <c r="CJ30" i="7"/>
  <c r="CJ20" i="7"/>
  <c r="CK35" i="7"/>
  <c r="CK33" i="7"/>
  <c r="CK31" i="7"/>
  <c r="CK29" i="7"/>
  <c r="CK27" i="7"/>
  <c r="CK25" i="7"/>
  <c r="CK23" i="7"/>
  <c r="CK21" i="7"/>
  <c r="CI34" i="7"/>
  <c r="CJ35" i="7"/>
  <c r="CJ33" i="7"/>
  <c r="CJ31" i="7"/>
  <c r="Z24" i="6"/>
  <c r="S24" i="6"/>
  <c r="T24" i="6"/>
  <c r="U24" i="6"/>
  <c r="V24" i="6"/>
  <c r="W24" i="6"/>
  <c r="Y24" i="6"/>
  <c r="X24" i="6"/>
  <c r="T21" i="6"/>
  <c r="U21" i="6"/>
  <c r="V21" i="6"/>
  <c r="X21" i="6"/>
  <c r="W21" i="6"/>
  <c r="Y21" i="6"/>
  <c r="S21" i="6"/>
  <c r="Z21" i="6"/>
  <c r="Y25" i="6"/>
  <c r="Z32" i="6"/>
  <c r="S32" i="6"/>
  <c r="U32" i="6"/>
  <c r="V32" i="6"/>
  <c r="T32" i="6"/>
  <c r="W32" i="6"/>
  <c r="Y32" i="6"/>
  <c r="X32" i="6"/>
  <c r="T22" i="6"/>
  <c r="U22" i="6"/>
  <c r="V22" i="6"/>
  <c r="W22" i="6"/>
  <c r="X22" i="6"/>
  <c r="Y22" i="6"/>
  <c r="S22" i="6"/>
  <c r="Z22" i="6"/>
  <c r="Z33" i="6"/>
  <c r="S33" i="6"/>
  <c r="V33" i="6"/>
  <c r="T33" i="6"/>
  <c r="U33" i="6"/>
  <c r="W33" i="6"/>
  <c r="Y33" i="6"/>
  <c r="X33" i="6"/>
  <c r="V30" i="6"/>
  <c r="W30" i="6"/>
  <c r="Z30" i="6"/>
  <c r="X30" i="6"/>
  <c r="Y30" i="6"/>
  <c r="S30" i="6"/>
  <c r="U30" i="6"/>
  <c r="T30" i="6"/>
  <c r="X34" i="6"/>
  <c r="T31" i="6"/>
  <c r="X26" i="6"/>
  <c r="Z23" i="6"/>
  <c r="W34" i="6"/>
  <c r="S31" i="6"/>
  <c r="W26" i="6"/>
  <c r="Y23" i="6"/>
  <c r="Y31" i="6"/>
  <c r="U26" i="6"/>
  <c r="W23" i="6"/>
  <c r="T34" i="6"/>
  <c r="X31" i="6"/>
  <c r="T26" i="6"/>
  <c r="V23" i="6"/>
  <c r="U34" i="6"/>
  <c r="P31" i="6"/>
  <c r="P27" i="6"/>
  <c r="K32" i="7"/>
  <c r="K28" i="7"/>
  <c r="K24" i="7"/>
  <c r="K20" i="7"/>
  <c r="O31" i="6"/>
  <c r="O27" i="6"/>
  <c r="S32" i="7"/>
  <c r="S28" i="7"/>
  <c r="S24" i="7"/>
  <c r="S20" i="7"/>
  <c r="N31" i="6"/>
  <c r="N27" i="6"/>
  <c r="K33" i="7"/>
  <c r="K29" i="7"/>
  <c r="K25" i="7"/>
  <c r="K21" i="7"/>
  <c r="M31" i="6"/>
  <c r="M27" i="6"/>
  <c r="S33" i="7"/>
  <c r="S29" i="7"/>
  <c r="S25" i="7"/>
  <c r="S21" i="7"/>
  <c r="K34" i="7"/>
  <c r="K30" i="7"/>
  <c r="K26" i="7"/>
  <c r="K22" i="7"/>
  <c r="S34" i="7"/>
  <c r="S30" i="7"/>
  <c r="S26" i="7"/>
  <c r="S22" i="7"/>
  <c r="U29" i="6" l="1"/>
  <c r="N23" i="6"/>
  <c r="T29" i="6"/>
  <c r="X25" i="6"/>
  <c r="J31" i="6"/>
  <c r="K31" i="6"/>
  <c r="E31" i="6"/>
  <c r="F31" i="6"/>
  <c r="G31" i="6"/>
  <c r="I31" i="6"/>
  <c r="H31" i="6"/>
  <c r="L23" i="6"/>
  <c r="Q23" i="6"/>
  <c r="R23" i="6"/>
  <c r="P23" i="6"/>
  <c r="S29" i="6"/>
  <c r="W25" i="6"/>
  <c r="L27" i="6"/>
  <c r="Q27" i="6"/>
  <c r="R27" i="6"/>
  <c r="Y29" i="6"/>
  <c r="V25" i="6"/>
  <c r="L31" i="6"/>
  <c r="Q31" i="6"/>
  <c r="R31" i="6"/>
  <c r="M23" i="6"/>
  <c r="X29" i="6"/>
  <c r="U25" i="6"/>
  <c r="Z29" i="6"/>
  <c r="T25" i="6"/>
  <c r="W29" i="6"/>
  <c r="S25" i="6"/>
  <c r="J23" i="6"/>
  <c r="E23" i="6"/>
  <c r="F23" i="6"/>
  <c r="G23" i="6"/>
  <c r="H23" i="6"/>
  <c r="I23" i="6"/>
  <c r="K23" i="6"/>
  <c r="K27" i="6"/>
  <c r="I27" i="6"/>
  <c r="E27" i="6"/>
  <c r="F27" i="6"/>
  <c r="G27" i="6"/>
  <c r="H27" i="6"/>
  <c r="J27" i="6"/>
  <c r="I30" i="6"/>
  <c r="J30" i="6"/>
  <c r="K30" i="6"/>
  <c r="E30" i="6"/>
  <c r="F30" i="6"/>
  <c r="G30" i="6"/>
  <c r="H30" i="6"/>
  <c r="Q34" i="6"/>
  <c r="R34" i="6"/>
  <c r="L34" i="6"/>
  <c r="M34" i="6"/>
  <c r="N34" i="6"/>
  <c r="O34" i="6"/>
  <c r="P34" i="6"/>
  <c r="I34" i="6"/>
  <c r="J34" i="6"/>
  <c r="K34" i="6"/>
  <c r="E34" i="6"/>
  <c r="F34" i="6"/>
  <c r="G34" i="6"/>
  <c r="H34" i="6"/>
  <c r="G33" i="6"/>
  <c r="H33" i="6"/>
  <c r="I33" i="6"/>
  <c r="J33" i="6"/>
  <c r="K33" i="6"/>
  <c r="F33" i="6"/>
  <c r="E33" i="6"/>
  <c r="M20" i="6"/>
  <c r="N20" i="6"/>
  <c r="O20" i="6"/>
  <c r="P20" i="6"/>
  <c r="Q20" i="6"/>
  <c r="R20" i="6"/>
  <c r="L20" i="6"/>
  <c r="O25" i="6"/>
  <c r="P25" i="6"/>
  <c r="Q25" i="6"/>
  <c r="R25" i="6"/>
  <c r="L25" i="6"/>
  <c r="N25" i="6"/>
  <c r="M25" i="6"/>
  <c r="M24" i="6"/>
  <c r="N24" i="6"/>
  <c r="O24" i="6"/>
  <c r="P24" i="6"/>
  <c r="Q24" i="6"/>
  <c r="R24" i="6"/>
  <c r="L24" i="6"/>
  <c r="E24" i="6"/>
  <c r="F24" i="6"/>
  <c r="G24" i="6"/>
  <c r="H24" i="6"/>
  <c r="I24" i="6"/>
  <c r="J24" i="6"/>
  <c r="K24" i="6"/>
  <c r="E20" i="6"/>
  <c r="F20" i="6"/>
  <c r="G20" i="6"/>
  <c r="H20" i="6"/>
  <c r="I20" i="6"/>
  <c r="J20" i="6"/>
  <c r="K20" i="6"/>
  <c r="O29" i="6"/>
  <c r="P29" i="6"/>
  <c r="Q29" i="6"/>
  <c r="R29" i="6"/>
  <c r="L29" i="6"/>
  <c r="M29" i="6"/>
  <c r="N29" i="6"/>
  <c r="M28" i="6"/>
  <c r="N28" i="6"/>
  <c r="O28" i="6"/>
  <c r="P28" i="6"/>
  <c r="Q28" i="6"/>
  <c r="R28" i="6"/>
  <c r="L28" i="6"/>
  <c r="E28" i="6"/>
  <c r="F28" i="6"/>
  <c r="G28" i="6"/>
  <c r="H28" i="6"/>
  <c r="I28" i="6"/>
  <c r="J28" i="6"/>
  <c r="K28" i="6"/>
  <c r="O33" i="6"/>
  <c r="P33" i="6"/>
  <c r="Q33" i="6"/>
  <c r="R33" i="6"/>
  <c r="L33" i="6"/>
  <c r="N33" i="6"/>
  <c r="M33" i="6"/>
  <c r="M32" i="6"/>
  <c r="N32" i="6"/>
  <c r="O32" i="6"/>
  <c r="P32" i="6"/>
  <c r="Q32" i="6"/>
  <c r="R32" i="6"/>
  <c r="L32" i="6"/>
  <c r="E32" i="6"/>
  <c r="F32" i="6"/>
  <c r="G32" i="6"/>
  <c r="H32" i="6"/>
  <c r="I32" i="6"/>
  <c r="J32" i="6"/>
  <c r="K32" i="6"/>
  <c r="Q30" i="6"/>
  <c r="R30" i="6"/>
  <c r="L30" i="6"/>
  <c r="M30" i="6"/>
  <c r="N30" i="6"/>
  <c r="O30" i="6"/>
  <c r="P30" i="6"/>
  <c r="G29" i="6"/>
  <c r="H29" i="6"/>
  <c r="I29" i="6"/>
  <c r="J29" i="6"/>
  <c r="K29" i="6"/>
  <c r="E29" i="6"/>
  <c r="F29" i="6"/>
  <c r="O21" i="6"/>
  <c r="P21" i="6"/>
  <c r="Q21" i="6"/>
  <c r="R21" i="6"/>
  <c r="L21" i="6"/>
  <c r="N21" i="6"/>
  <c r="M21" i="6"/>
  <c r="Q22" i="6"/>
  <c r="R22" i="6"/>
  <c r="L22" i="6"/>
  <c r="M22" i="6"/>
  <c r="N22" i="6"/>
  <c r="O22" i="6"/>
  <c r="P22" i="6"/>
  <c r="I22" i="6"/>
  <c r="J22" i="6"/>
  <c r="K22" i="6"/>
  <c r="E22" i="6"/>
  <c r="F22" i="6"/>
  <c r="G22" i="6"/>
  <c r="H22" i="6"/>
  <c r="G21" i="6"/>
  <c r="H21" i="6"/>
  <c r="I21" i="6"/>
  <c r="J21" i="6"/>
  <c r="K21" i="6"/>
  <c r="E21" i="6"/>
  <c r="F21" i="6"/>
  <c r="Q26" i="6"/>
  <c r="R26" i="6"/>
  <c r="L26" i="6"/>
  <c r="M26" i="6"/>
  <c r="N26" i="6"/>
  <c r="P26" i="6"/>
  <c r="O26" i="6"/>
  <c r="I26" i="6"/>
  <c r="J26" i="6"/>
  <c r="K26" i="6"/>
  <c r="E26" i="6"/>
  <c r="F26" i="6"/>
  <c r="G26" i="6"/>
  <c r="H26" i="6"/>
  <c r="G25" i="6"/>
  <c r="H25" i="6"/>
  <c r="I25" i="6"/>
  <c r="J25" i="6"/>
  <c r="K25" i="6"/>
  <c r="F25" i="6"/>
  <c r="E25" i="6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B5" i="7"/>
  <c r="C5" i="7"/>
  <c r="A5" i="7"/>
  <c r="CO14" i="5"/>
  <c r="CN14" i="5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5" i="6"/>
  <c r="A29" i="6" l="1"/>
  <c r="A26" i="6"/>
  <c r="A33" i="6"/>
  <c r="A30" i="6"/>
  <c r="A21" i="6"/>
  <c r="A27" i="6"/>
  <c r="A23" i="6"/>
  <c r="A28" i="6"/>
  <c r="A22" i="6"/>
  <c r="A20" i="6"/>
  <c r="A25" i="6"/>
  <c r="A31" i="6"/>
  <c r="A24" i="6"/>
  <c r="CN19" i="7"/>
  <c r="CM19" i="7"/>
  <c r="CL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V19" i="7"/>
  <c r="AU19" i="7"/>
  <c r="AT19" i="7"/>
  <c r="AS19" i="7"/>
  <c r="AR19" i="7"/>
  <c r="AQ19" i="7"/>
  <c r="AP19" i="7"/>
  <c r="AO19" i="7"/>
  <c r="AN19" i="7"/>
  <c r="AM19" i="7"/>
  <c r="AL19" i="7"/>
  <c r="AJ19" i="7"/>
  <c r="AI19" i="7"/>
  <c r="AH19" i="7"/>
  <c r="AG19" i="7"/>
  <c r="AF19" i="7"/>
  <c r="AE19" i="7"/>
  <c r="AD19" i="7"/>
  <c r="AC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J19" i="7"/>
  <c r="I19" i="7"/>
  <c r="H19" i="7"/>
  <c r="G19" i="7"/>
  <c r="F19" i="7"/>
  <c r="E19" i="7"/>
  <c r="D19" i="7"/>
  <c r="CN18" i="7"/>
  <c r="CM18" i="7"/>
  <c r="CL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V18" i="7"/>
  <c r="AU18" i="7"/>
  <c r="AT18" i="7"/>
  <c r="AS18" i="7"/>
  <c r="AR18" i="7"/>
  <c r="AQ18" i="7"/>
  <c r="AP18" i="7"/>
  <c r="AO18" i="7"/>
  <c r="AN18" i="7"/>
  <c r="AM18" i="7"/>
  <c r="AL18" i="7"/>
  <c r="AJ18" i="7"/>
  <c r="AI18" i="7"/>
  <c r="AH18" i="7"/>
  <c r="AG18" i="7"/>
  <c r="AF18" i="7"/>
  <c r="AE18" i="7"/>
  <c r="AD18" i="7"/>
  <c r="AC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J18" i="7"/>
  <c r="I18" i="7"/>
  <c r="H18" i="7"/>
  <c r="G18" i="7"/>
  <c r="F18" i="7"/>
  <c r="E18" i="7"/>
  <c r="D18" i="7"/>
  <c r="CN17" i="7"/>
  <c r="CM17" i="7"/>
  <c r="CL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V17" i="7"/>
  <c r="AU17" i="7"/>
  <c r="AT17" i="7"/>
  <c r="AS17" i="7"/>
  <c r="AR17" i="7"/>
  <c r="AQ17" i="7"/>
  <c r="AP17" i="7"/>
  <c r="AO17" i="7"/>
  <c r="AN17" i="7"/>
  <c r="AM17" i="7"/>
  <c r="AL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J17" i="7"/>
  <c r="I17" i="7"/>
  <c r="H17" i="7"/>
  <c r="G17" i="7"/>
  <c r="F17" i="7"/>
  <c r="E17" i="7"/>
  <c r="D17" i="7"/>
  <c r="CN16" i="7"/>
  <c r="CM16" i="7"/>
  <c r="C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V16" i="7"/>
  <c r="AU16" i="7"/>
  <c r="AT16" i="7"/>
  <c r="AS16" i="7"/>
  <c r="AR16" i="7"/>
  <c r="AQ16" i="7"/>
  <c r="AP16" i="7"/>
  <c r="AO16" i="7"/>
  <c r="AN16" i="7"/>
  <c r="AM16" i="7"/>
  <c r="AL16" i="7"/>
  <c r="AJ16" i="7"/>
  <c r="AI16" i="7"/>
  <c r="AH16" i="7"/>
  <c r="AG16" i="7"/>
  <c r="AF16" i="7"/>
  <c r="AE16" i="7"/>
  <c r="AD16" i="7"/>
  <c r="AC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J16" i="7"/>
  <c r="I16" i="7"/>
  <c r="H16" i="7"/>
  <c r="G16" i="7"/>
  <c r="F16" i="7"/>
  <c r="E16" i="7"/>
  <c r="D16" i="7"/>
  <c r="CN15" i="7"/>
  <c r="CM15" i="7"/>
  <c r="CL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V15" i="7"/>
  <c r="AU15" i="7"/>
  <c r="AT15" i="7"/>
  <c r="AS15" i="7"/>
  <c r="AR15" i="7"/>
  <c r="AQ15" i="7"/>
  <c r="AP15" i="7"/>
  <c r="AO15" i="7"/>
  <c r="AN15" i="7"/>
  <c r="AM15" i="7"/>
  <c r="AL15" i="7"/>
  <c r="AJ15" i="7"/>
  <c r="AI15" i="7"/>
  <c r="AH15" i="7"/>
  <c r="AG15" i="7"/>
  <c r="AF15" i="7"/>
  <c r="AE15" i="7"/>
  <c r="AD15" i="7"/>
  <c r="AC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N14" i="7"/>
  <c r="CM14" i="7"/>
  <c r="CL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V14" i="7"/>
  <c r="AU14" i="7"/>
  <c r="AT14" i="7"/>
  <c r="AS14" i="7"/>
  <c r="AR14" i="7"/>
  <c r="AQ14" i="7"/>
  <c r="AP14" i="7"/>
  <c r="AO14" i="7"/>
  <c r="AN14" i="7"/>
  <c r="AM14" i="7"/>
  <c r="AL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N13" i="7"/>
  <c r="CM13" i="7"/>
  <c r="CL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V13" i="7"/>
  <c r="AU13" i="7"/>
  <c r="AT13" i="7"/>
  <c r="AS13" i="7"/>
  <c r="AR13" i="7"/>
  <c r="AQ13" i="7"/>
  <c r="AP13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N12" i="7"/>
  <c r="CM12" i="7"/>
  <c r="CL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V12" i="7"/>
  <c r="AU12" i="7"/>
  <c r="AT12" i="7"/>
  <c r="AS12" i="7"/>
  <c r="AR12" i="7"/>
  <c r="AQ12" i="7"/>
  <c r="AP12" i="7"/>
  <c r="AO12" i="7"/>
  <c r="AN12" i="7"/>
  <c r="AM12" i="7"/>
  <c r="AL12" i="7"/>
  <c r="AJ12" i="7"/>
  <c r="AI12" i="7"/>
  <c r="AH12" i="7"/>
  <c r="AG12" i="7"/>
  <c r="AF12" i="7"/>
  <c r="AE12" i="7"/>
  <c r="AD12" i="7"/>
  <c r="AC12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N11" i="7"/>
  <c r="CM11" i="7"/>
  <c r="CL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V11" i="7"/>
  <c r="AU11" i="7"/>
  <c r="AT11" i="7"/>
  <c r="AS11" i="7"/>
  <c r="AR11" i="7"/>
  <c r="AQ11" i="7"/>
  <c r="AP11" i="7"/>
  <c r="AO11" i="7"/>
  <c r="AN11" i="7"/>
  <c r="AM11" i="7"/>
  <c r="AL11" i="7"/>
  <c r="AJ11" i="7"/>
  <c r="AI11" i="7"/>
  <c r="AH11" i="7"/>
  <c r="AG11" i="7"/>
  <c r="AF11" i="7"/>
  <c r="AE11" i="7"/>
  <c r="AD11" i="7"/>
  <c r="AC11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N10" i="7"/>
  <c r="CM10" i="7"/>
  <c r="CL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N9" i="7"/>
  <c r="CM9" i="7"/>
  <c r="CL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V9" i="7"/>
  <c r="AU9" i="7"/>
  <c r="AT9" i="7"/>
  <c r="AS9" i="7"/>
  <c r="AR9" i="7"/>
  <c r="AQ9" i="7"/>
  <c r="AP9" i="7"/>
  <c r="AO9" i="7"/>
  <c r="AN9" i="7"/>
  <c r="AM9" i="7"/>
  <c r="AL9" i="7"/>
  <c r="AJ9" i="7"/>
  <c r="AI9" i="7"/>
  <c r="AH9" i="7"/>
  <c r="AG9" i="7"/>
  <c r="AF9" i="7"/>
  <c r="AE9" i="7"/>
  <c r="AD9" i="7"/>
  <c r="AC9" i="7"/>
  <c r="AA9" i="7"/>
  <c r="Z9" i="7"/>
  <c r="Y9" i="7"/>
  <c r="X9" i="7"/>
  <c r="W9" i="7"/>
  <c r="V9" i="7"/>
  <c r="U9" i="7"/>
  <c r="T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N8" i="7"/>
  <c r="CM8" i="7"/>
  <c r="CL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V8" i="7"/>
  <c r="AU8" i="7"/>
  <c r="AT8" i="7"/>
  <c r="AS8" i="7"/>
  <c r="AR8" i="7"/>
  <c r="AQ8" i="7"/>
  <c r="AP8" i="7"/>
  <c r="AO8" i="7"/>
  <c r="AN8" i="7"/>
  <c r="AM8" i="7"/>
  <c r="AL8" i="7"/>
  <c r="AJ8" i="7"/>
  <c r="AI8" i="7"/>
  <c r="AH8" i="7"/>
  <c r="AG8" i="7"/>
  <c r="AF8" i="7"/>
  <c r="AE8" i="7"/>
  <c r="AD8" i="7"/>
  <c r="AC8" i="7"/>
  <c r="AA8" i="7"/>
  <c r="Z8" i="7"/>
  <c r="Y8" i="7"/>
  <c r="X8" i="7"/>
  <c r="W8" i="7"/>
  <c r="V8" i="7"/>
  <c r="U8" i="7"/>
  <c r="T8" i="7"/>
  <c r="R8" i="7"/>
  <c r="Q8" i="7"/>
  <c r="P8" i="7"/>
  <c r="O8" i="7"/>
  <c r="N8" i="7"/>
  <c r="M8" i="7"/>
  <c r="L8" i="7"/>
  <c r="J8" i="7"/>
  <c r="I8" i="7"/>
  <c r="H8" i="7"/>
  <c r="G8" i="7"/>
  <c r="F8" i="7"/>
  <c r="E8" i="7"/>
  <c r="D8" i="7"/>
  <c r="CN7" i="7"/>
  <c r="CM7" i="7"/>
  <c r="CL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V7" i="7"/>
  <c r="AU7" i="7"/>
  <c r="AT7" i="7"/>
  <c r="AS7" i="7"/>
  <c r="AR7" i="7"/>
  <c r="AQ7" i="7"/>
  <c r="AP7" i="7"/>
  <c r="AO7" i="7"/>
  <c r="AN7" i="7"/>
  <c r="AM7" i="7"/>
  <c r="AL7" i="7"/>
  <c r="AJ7" i="7"/>
  <c r="AI7" i="7"/>
  <c r="AH7" i="7"/>
  <c r="AG7" i="7"/>
  <c r="AF7" i="7"/>
  <c r="AE7" i="7"/>
  <c r="AD7" i="7"/>
  <c r="AC7" i="7"/>
  <c r="AA7" i="7"/>
  <c r="Z7" i="7"/>
  <c r="Y7" i="7"/>
  <c r="X7" i="7"/>
  <c r="W7" i="7"/>
  <c r="V7" i="7"/>
  <c r="U7" i="7"/>
  <c r="T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N6" i="7"/>
  <c r="CM6" i="7"/>
  <c r="C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V6" i="7"/>
  <c r="AU6" i="7"/>
  <c r="AT6" i="7"/>
  <c r="AS6" i="7"/>
  <c r="AR6" i="7"/>
  <c r="AQ6" i="7"/>
  <c r="AP6" i="7"/>
  <c r="AO6" i="7"/>
  <c r="AN6" i="7"/>
  <c r="AM6" i="7"/>
  <c r="AL6" i="7"/>
  <c r="AJ6" i="7"/>
  <c r="AI6" i="7"/>
  <c r="AH6" i="7"/>
  <c r="AG6" i="7"/>
  <c r="AF6" i="7"/>
  <c r="AE6" i="7"/>
  <c r="AD6" i="7"/>
  <c r="AC6" i="7"/>
  <c r="AA6" i="7"/>
  <c r="Z6" i="7"/>
  <c r="Y6" i="7"/>
  <c r="X6" i="7"/>
  <c r="W6" i="7"/>
  <c r="V6" i="7"/>
  <c r="U6" i="7"/>
  <c r="T6" i="7"/>
  <c r="R6" i="7"/>
  <c r="Q6" i="7"/>
  <c r="P6" i="7"/>
  <c r="O6" i="7"/>
  <c r="N6" i="7"/>
  <c r="M6" i="7"/>
  <c r="L6" i="7"/>
  <c r="J6" i="7"/>
  <c r="I6" i="7"/>
  <c r="H6" i="7"/>
  <c r="G6" i="7"/>
  <c r="F6" i="7"/>
  <c r="E6" i="7"/>
  <c r="D6" i="7"/>
  <c r="CN5" i="7"/>
  <c r="CM5" i="7"/>
  <c r="CL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V5" i="7"/>
  <c r="AU5" i="7"/>
  <c r="AT5" i="7"/>
  <c r="AS5" i="7"/>
  <c r="AR5" i="7"/>
  <c r="AQ5" i="7"/>
  <c r="AP5" i="7"/>
  <c r="AO5" i="7"/>
  <c r="AN5" i="7"/>
  <c r="AM5" i="7"/>
  <c r="AL5" i="7"/>
  <c r="AJ5" i="7"/>
  <c r="AI5" i="7"/>
  <c r="AH5" i="7"/>
  <c r="AG5" i="7"/>
  <c r="AF5" i="7"/>
  <c r="AE5" i="7"/>
  <c r="AD5" i="7"/>
  <c r="AC5" i="7"/>
  <c r="AA5" i="7"/>
  <c r="Z5" i="7"/>
  <c r="Y5" i="7"/>
  <c r="X5" i="7"/>
  <c r="W5" i="7"/>
  <c r="V5" i="7"/>
  <c r="U5" i="7"/>
  <c r="T5" i="7"/>
  <c r="R5" i="7"/>
  <c r="Q5" i="7"/>
  <c r="P5" i="7"/>
  <c r="O5" i="7"/>
  <c r="N5" i="7"/>
  <c r="M5" i="7"/>
  <c r="L5" i="7"/>
  <c r="J5" i="7"/>
  <c r="I5" i="7"/>
  <c r="H5" i="7"/>
  <c r="G5" i="7"/>
  <c r="F5" i="7"/>
  <c r="E5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32" i="6" l="1"/>
  <c r="A34" i="6"/>
  <c r="CH18" i="7"/>
  <c r="CI12" i="7"/>
  <c r="CH14" i="7"/>
  <c r="CH10" i="7"/>
  <c r="CI5" i="7"/>
  <c r="CI9" i="7"/>
  <c r="CI13" i="7"/>
  <c r="CI17" i="7"/>
  <c r="CH6" i="7"/>
  <c r="CI14" i="7"/>
  <c r="CI18" i="7"/>
  <c r="CI15" i="7"/>
  <c r="CI19" i="7"/>
  <c r="CI16" i="7"/>
  <c r="CI10" i="7"/>
  <c r="CI7" i="7"/>
  <c r="CI11" i="7"/>
  <c r="CI8" i="7"/>
  <c r="CI6" i="7"/>
  <c r="CJ5" i="7"/>
  <c r="CJ13" i="7"/>
  <c r="CJ17" i="7"/>
  <c r="CH7" i="7"/>
  <c r="CH11" i="7"/>
  <c r="CH15" i="7"/>
  <c r="CH19" i="7"/>
  <c r="CJ9" i="7"/>
  <c r="CH8" i="7"/>
  <c r="CH12" i="7"/>
  <c r="CH16" i="7"/>
  <c r="CJ10" i="7"/>
  <c r="CJ7" i="7"/>
  <c r="CJ11" i="7"/>
  <c r="CJ15" i="7"/>
  <c r="CJ19" i="7"/>
  <c r="CK5" i="7"/>
  <c r="CH5" i="7"/>
  <c r="CH9" i="7"/>
  <c r="CH13" i="7"/>
  <c r="CH17" i="7"/>
  <c r="CJ6" i="7"/>
  <c r="CJ14" i="7"/>
  <c r="CJ18" i="7"/>
  <c r="CJ8" i="7"/>
  <c r="CJ12" i="7"/>
  <c r="CJ16" i="7"/>
  <c r="BM10" i="7"/>
  <c r="CK10" i="7"/>
  <c r="BM18" i="7"/>
  <c r="CK18" i="7"/>
  <c r="CK6" i="7"/>
  <c r="CK14" i="7"/>
  <c r="CK9" i="7"/>
  <c r="BM11" i="7"/>
  <c r="CK11" i="7"/>
  <c r="BM15" i="7"/>
  <c r="CK15" i="7"/>
  <c r="BM19" i="7"/>
  <c r="CK19" i="7"/>
  <c r="BM8" i="7"/>
  <c r="CK16" i="7"/>
  <c r="AW6" i="7"/>
  <c r="AW10" i="7"/>
  <c r="BM14" i="7"/>
  <c r="AW18" i="7"/>
  <c r="CK12" i="7"/>
  <c r="BM16" i="7"/>
  <c r="BM9" i="7"/>
  <c r="BM13" i="7"/>
  <c r="CK13" i="7"/>
  <c r="BM17" i="7"/>
  <c r="CK17" i="7"/>
  <c r="BM12" i="7"/>
  <c r="AK7" i="7"/>
  <c r="CK7" i="7"/>
  <c r="CK8" i="7"/>
  <c r="AK11" i="7"/>
  <c r="AW11" i="7"/>
  <c r="AW12" i="7"/>
  <c r="AW13" i="7"/>
  <c r="AK15" i="7"/>
  <c r="AW15" i="7"/>
  <c r="AW19" i="7"/>
  <c r="BM5" i="7"/>
  <c r="S7" i="7"/>
  <c r="S11" i="7"/>
  <c r="S15" i="7"/>
  <c r="S19" i="7"/>
  <c r="AW14" i="7"/>
  <c r="AW8" i="7"/>
  <c r="AW16" i="7"/>
  <c r="AW17" i="7"/>
  <c r="BM7" i="7"/>
  <c r="BM6" i="7"/>
  <c r="AW9" i="7"/>
  <c r="AW7" i="7"/>
  <c r="AW5" i="7"/>
  <c r="AK5" i="7"/>
  <c r="AK12" i="7"/>
  <c r="AK19" i="7"/>
  <c r="AK8" i="7"/>
  <c r="AK16" i="7"/>
  <c r="AB19" i="7"/>
  <c r="AK9" i="7"/>
  <c r="AK13" i="7"/>
  <c r="AK17" i="7"/>
  <c r="AK6" i="7"/>
  <c r="AK10" i="7"/>
  <c r="AK14" i="7"/>
  <c r="AK18" i="7"/>
  <c r="AB7" i="7"/>
  <c r="AB11" i="7"/>
  <c r="AB15" i="7"/>
  <c r="AB8" i="7"/>
  <c r="AB12" i="7"/>
  <c r="AB16" i="7"/>
  <c r="S8" i="7"/>
  <c r="S12" i="7"/>
  <c r="S16" i="7"/>
  <c r="AB5" i="7"/>
  <c r="AB9" i="7"/>
  <c r="AB17" i="7"/>
  <c r="S5" i="7"/>
  <c r="S9" i="7"/>
  <c r="S13" i="7"/>
  <c r="S17" i="7"/>
  <c r="AB6" i="7"/>
  <c r="AB10" i="7"/>
  <c r="AB14" i="7"/>
  <c r="AB18" i="7"/>
  <c r="S6" i="7"/>
  <c r="S10" i="7"/>
  <c r="AB13" i="7"/>
  <c r="S14" i="7"/>
  <c r="S18" i="7"/>
  <c r="K7" i="7"/>
  <c r="E7" i="6" s="1"/>
  <c r="K11" i="7"/>
  <c r="G11" i="6" s="1"/>
  <c r="K15" i="7"/>
  <c r="J15" i="6" s="1"/>
  <c r="K18" i="7"/>
  <c r="K18" i="6" s="1"/>
  <c r="K19" i="7"/>
  <c r="J19" i="6" s="1"/>
  <c r="K6" i="7"/>
  <c r="H6" i="6" s="1"/>
  <c r="K8" i="7"/>
  <c r="G8" i="6" s="1"/>
  <c r="K16" i="7"/>
  <c r="G16" i="6" s="1"/>
  <c r="K5" i="7"/>
  <c r="K9" i="7"/>
  <c r="G9" i="6" s="1"/>
  <c r="K13" i="7"/>
  <c r="F13" i="6" s="1"/>
  <c r="K17" i="7"/>
  <c r="J17" i="6" s="1"/>
  <c r="K10" i="7"/>
  <c r="E10" i="6" s="1"/>
  <c r="K12" i="7"/>
  <c r="F12" i="6" s="1"/>
  <c r="K14" i="7"/>
  <c r="F14" i="6" s="1"/>
  <c r="AA8" i="6" l="1"/>
  <c r="AB8" i="6"/>
  <c r="AC8" i="6"/>
  <c r="AD8" i="6"/>
  <c r="AE8" i="6"/>
  <c r="AH8" i="6"/>
  <c r="AF8" i="6"/>
  <c r="AG8" i="6"/>
  <c r="F8" i="6"/>
  <c r="K17" i="6"/>
  <c r="G17" i="6"/>
  <c r="K15" i="6"/>
  <c r="G13" i="6"/>
  <c r="K13" i="6"/>
  <c r="E15" i="6"/>
  <c r="G15" i="6"/>
  <c r="F15" i="6"/>
  <c r="I13" i="6"/>
  <c r="I6" i="6"/>
  <c r="R10" i="6"/>
  <c r="Q10" i="6"/>
  <c r="P10" i="6"/>
  <c r="O10" i="6"/>
  <c r="L10" i="6"/>
  <c r="N10" i="6"/>
  <c r="M10" i="6"/>
  <c r="N6" i="6"/>
  <c r="M6" i="6"/>
  <c r="P6" i="6"/>
  <c r="O6" i="6"/>
  <c r="L6" i="6"/>
  <c r="R6" i="6"/>
  <c r="Q6" i="6"/>
  <c r="R5" i="6"/>
  <c r="L5" i="6"/>
  <c r="M5" i="6"/>
  <c r="Q5" i="6"/>
  <c r="N5" i="6"/>
  <c r="P5" i="6"/>
  <c r="O5" i="6"/>
  <c r="Z12" i="6"/>
  <c r="S12" i="6"/>
  <c r="Y12" i="6"/>
  <c r="X12" i="6"/>
  <c r="W12" i="6"/>
  <c r="T12" i="6"/>
  <c r="V12" i="6"/>
  <c r="U12" i="6"/>
  <c r="Z18" i="6"/>
  <c r="S18" i="6"/>
  <c r="Y18" i="6"/>
  <c r="X18" i="6"/>
  <c r="W18" i="6"/>
  <c r="T18" i="6"/>
  <c r="V18" i="6"/>
  <c r="U18" i="6"/>
  <c r="Z17" i="6"/>
  <c r="T17" i="6"/>
  <c r="Y17" i="6"/>
  <c r="X17" i="6"/>
  <c r="W17" i="6"/>
  <c r="V17" i="6"/>
  <c r="U17" i="6"/>
  <c r="S17" i="6"/>
  <c r="Z8" i="6"/>
  <c r="Y8" i="6"/>
  <c r="T8" i="6"/>
  <c r="S8" i="6"/>
  <c r="X8" i="6"/>
  <c r="W8" i="6"/>
  <c r="V8" i="6"/>
  <c r="U8" i="6"/>
  <c r="Z14" i="6"/>
  <c r="S14" i="6"/>
  <c r="Y14" i="6"/>
  <c r="T14" i="6"/>
  <c r="X14" i="6"/>
  <c r="W14" i="6"/>
  <c r="V14" i="6"/>
  <c r="U14" i="6"/>
  <c r="Z9" i="6"/>
  <c r="S9" i="6"/>
  <c r="Y9" i="6"/>
  <c r="X9" i="6"/>
  <c r="W9" i="6"/>
  <c r="T9" i="6"/>
  <c r="V9" i="6"/>
  <c r="U9" i="6"/>
  <c r="Z15" i="6"/>
  <c r="Y15" i="6"/>
  <c r="X15" i="6"/>
  <c r="S15" i="6"/>
  <c r="W15" i="6"/>
  <c r="V15" i="6"/>
  <c r="U15" i="6"/>
  <c r="T15" i="6"/>
  <c r="Z10" i="6"/>
  <c r="T10" i="6"/>
  <c r="Y10" i="6"/>
  <c r="X10" i="6"/>
  <c r="W10" i="6"/>
  <c r="V10" i="6"/>
  <c r="U10" i="6"/>
  <c r="S10" i="6"/>
  <c r="Z5" i="6"/>
  <c r="Y5" i="6"/>
  <c r="T5" i="6"/>
  <c r="X5" i="6"/>
  <c r="W5" i="6"/>
  <c r="V5" i="6"/>
  <c r="U5" i="6"/>
  <c r="S5" i="6"/>
  <c r="Z11" i="6"/>
  <c r="Y11" i="6"/>
  <c r="T11" i="6"/>
  <c r="X11" i="6"/>
  <c r="W11" i="6"/>
  <c r="S11" i="6"/>
  <c r="V11" i="6"/>
  <c r="U11" i="6"/>
  <c r="R19" i="6"/>
  <c r="L19" i="6"/>
  <c r="Q19" i="6"/>
  <c r="P19" i="6"/>
  <c r="M19" i="6"/>
  <c r="O19" i="6"/>
  <c r="N19" i="6"/>
  <c r="I18" i="6"/>
  <c r="H13" i="6"/>
  <c r="I15" i="6"/>
  <c r="R18" i="6"/>
  <c r="L18" i="6"/>
  <c r="Q18" i="6"/>
  <c r="P18" i="6"/>
  <c r="O18" i="6"/>
  <c r="N18" i="6"/>
  <c r="M18" i="6"/>
  <c r="Z6" i="6"/>
  <c r="Y6" i="6"/>
  <c r="X6" i="6"/>
  <c r="T6" i="6"/>
  <c r="W6" i="6"/>
  <c r="S6" i="6"/>
  <c r="V6" i="6"/>
  <c r="U6" i="6"/>
  <c r="P16" i="6"/>
  <c r="O16" i="6"/>
  <c r="R16" i="6"/>
  <c r="Q16" i="6"/>
  <c r="N16" i="6"/>
  <c r="M16" i="6"/>
  <c r="L16" i="6"/>
  <c r="Z7" i="6"/>
  <c r="T7" i="6"/>
  <c r="S7" i="6"/>
  <c r="Y7" i="6"/>
  <c r="X7" i="6"/>
  <c r="W7" i="6"/>
  <c r="V7" i="6"/>
  <c r="U7" i="6"/>
  <c r="Z19" i="6"/>
  <c r="Y19" i="6"/>
  <c r="S19" i="6"/>
  <c r="X19" i="6"/>
  <c r="T19" i="6"/>
  <c r="W19" i="6"/>
  <c r="V19" i="6"/>
  <c r="U19" i="6"/>
  <c r="O15" i="6"/>
  <c r="Q15" i="6"/>
  <c r="P15" i="6"/>
  <c r="N15" i="6"/>
  <c r="M15" i="6"/>
  <c r="L15" i="6"/>
  <c r="R15" i="6"/>
  <c r="Q9" i="6"/>
  <c r="P9" i="6"/>
  <c r="O9" i="6"/>
  <c r="N9" i="6"/>
  <c r="M9" i="6"/>
  <c r="L9" i="6"/>
  <c r="R9" i="6"/>
  <c r="G18" i="6"/>
  <c r="E13" i="6"/>
  <c r="N14" i="6"/>
  <c r="M14" i="6"/>
  <c r="L14" i="6"/>
  <c r="P14" i="6"/>
  <c r="R14" i="6"/>
  <c r="Q14" i="6"/>
  <c r="O14" i="6"/>
  <c r="Q17" i="6"/>
  <c r="R17" i="6"/>
  <c r="P17" i="6"/>
  <c r="O17" i="6"/>
  <c r="N17" i="6"/>
  <c r="M17" i="6"/>
  <c r="L17" i="6"/>
  <c r="L12" i="6"/>
  <c r="N12" i="6"/>
  <c r="M12" i="6"/>
  <c r="R12" i="6"/>
  <c r="Q12" i="6"/>
  <c r="P12" i="6"/>
  <c r="O12" i="6"/>
  <c r="L11" i="6"/>
  <c r="R11" i="6"/>
  <c r="M11" i="6"/>
  <c r="Q11" i="6"/>
  <c r="P11" i="6"/>
  <c r="O11" i="6"/>
  <c r="N11" i="6"/>
  <c r="Z16" i="6"/>
  <c r="Y16" i="6"/>
  <c r="T16" i="6"/>
  <c r="X16" i="6"/>
  <c r="W16" i="6"/>
  <c r="S16" i="6"/>
  <c r="V16" i="6"/>
  <c r="U16" i="6"/>
  <c r="H18" i="6"/>
  <c r="E19" i="6"/>
  <c r="Z13" i="6"/>
  <c r="T13" i="6"/>
  <c r="Y13" i="6"/>
  <c r="S13" i="6"/>
  <c r="X13" i="6"/>
  <c r="W13" i="6"/>
  <c r="V13" i="6"/>
  <c r="U13" i="6"/>
  <c r="M13" i="6"/>
  <c r="L13" i="6"/>
  <c r="O13" i="6"/>
  <c r="R13" i="6"/>
  <c r="N13" i="6"/>
  <c r="Q13" i="6"/>
  <c r="P13" i="6"/>
  <c r="P8" i="6"/>
  <c r="Q8" i="6"/>
  <c r="O8" i="6"/>
  <c r="N8" i="6"/>
  <c r="R8" i="6"/>
  <c r="M8" i="6"/>
  <c r="L8" i="6"/>
  <c r="O7" i="6"/>
  <c r="Q7" i="6"/>
  <c r="N7" i="6"/>
  <c r="M7" i="6"/>
  <c r="L7" i="6"/>
  <c r="P7" i="6"/>
  <c r="R7" i="6"/>
  <c r="J13" i="6"/>
  <c r="K14" i="6"/>
  <c r="G7" i="6"/>
  <c r="J7" i="6"/>
  <c r="H15" i="6"/>
  <c r="J11" i="6"/>
  <c r="J5" i="6"/>
  <c r="E5" i="6"/>
  <c r="I7" i="6"/>
  <c r="E9" i="6"/>
  <c r="E11" i="6"/>
  <c r="I5" i="6"/>
  <c r="I11" i="6"/>
  <c r="K7" i="6"/>
  <c r="K8" i="6"/>
  <c r="H5" i="6"/>
  <c r="G5" i="6"/>
  <c r="H11" i="6"/>
  <c r="F7" i="6"/>
  <c r="F11" i="6"/>
  <c r="K11" i="6"/>
  <c r="H7" i="6"/>
  <c r="K5" i="6"/>
  <c r="E12" i="6"/>
  <c r="G19" i="6"/>
  <c r="H10" i="6"/>
  <c r="J18" i="6"/>
  <c r="I17" i="6"/>
  <c r="F19" i="6"/>
  <c r="I19" i="6"/>
  <c r="G12" i="6"/>
  <c r="F6" i="6"/>
  <c r="F18" i="6"/>
  <c r="K19" i="6"/>
  <c r="G6" i="6"/>
  <c r="J12" i="6"/>
  <c r="E18" i="6"/>
  <c r="H19" i="6"/>
  <c r="K6" i="6"/>
  <c r="I12" i="6"/>
  <c r="J14" i="6"/>
  <c r="K16" i="6"/>
  <c r="I14" i="6"/>
  <c r="J8" i="6"/>
  <c r="E14" i="6"/>
  <c r="J16" i="6"/>
  <c r="E8" i="6"/>
  <c r="F16" i="6"/>
  <c r="H14" i="6"/>
  <c r="E16" i="6"/>
  <c r="H8" i="6"/>
  <c r="G14" i="6"/>
  <c r="H16" i="6"/>
  <c r="I8" i="6"/>
  <c r="I16" i="6"/>
  <c r="J10" i="6"/>
  <c r="F9" i="6"/>
  <c r="H12" i="6"/>
  <c r="J6" i="6"/>
  <c r="J9" i="6"/>
  <c r="F5" i="6"/>
  <c r="H17" i="6"/>
  <c r="F10" i="6"/>
  <c r="I9" i="6"/>
  <c r="K12" i="6"/>
  <c r="G10" i="6"/>
  <c r="E6" i="6"/>
  <c r="K9" i="6"/>
  <c r="F17" i="6"/>
  <c r="K10" i="6"/>
  <c r="H9" i="6"/>
  <c r="E17" i="6"/>
  <c r="I10" i="6"/>
  <c r="AZ8" i="6" l="1"/>
  <c r="BH8" i="6"/>
  <c r="BG8" i="6"/>
  <c r="BA8" i="6"/>
  <c r="AT8" i="6"/>
  <c r="BB8" i="6"/>
  <c r="BF8" i="6"/>
  <c r="AU8" i="6"/>
  <c r="BC8" i="6"/>
  <c r="AV8" i="6"/>
  <c r="BD8" i="6"/>
  <c r="AX8" i="6"/>
  <c r="AY8" i="6"/>
  <c r="AW8" i="6"/>
  <c r="BE8" i="6"/>
  <c r="AM8" i="6"/>
  <c r="AL8" i="6"/>
  <c r="AN8" i="6"/>
  <c r="AO8" i="6"/>
  <c r="AP8" i="6"/>
  <c r="AI8" i="6"/>
  <c r="AQ8" i="6"/>
  <c r="AK8" i="6"/>
  <c r="AJ8" i="6"/>
  <c r="AR8" i="6"/>
  <c r="AS8" i="6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14" i="5"/>
  <c r="CR14" i="5"/>
  <c r="CP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I14" i="5"/>
  <c r="CH14" i="5"/>
  <c r="CG14" i="5"/>
  <c r="A6" i="6"/>
  <c r="A9" i="6"/>
  <c r="A10" i="6"/>
  <c r="A16" i="6"/>
  <c r="A17" i="6"/>
  <c r="A18" i="6"/>
  <c r="A19" i="6"/>
  <c r="A15" i="6"/>
  <c r="A8" i="6" l="1"/>
  <c r="CF10" i="6"/>
  <c r="CF18" i="6"/>
  <c r="CF17" i="6"/>
  <c r="CF9" i="6"/>
  <c r="CF7" i="6"/>
  <c r="CF8" i="6"/>
  <c r="A13" i="6"/>
  <c r="A12" i="6"/>
  <c r="CF15" i="6"/>
  <c r="CF14" i="6"/>
  <c r="CF6" i="6"/>
  <c r="CF13" i="6"/>
  <c r="CF16" i="6"/>
  <c r="CF12" i="6"/>
  <c r="CF19" i="6"/>
  <c r="CF11" i="6"/>
  <c r="CF5" i="6"/>
  <c r="A14" i="6"/>
  <c r="A11" i="6"/>
  <c r="A5" i="6"/>
  <c r="A7" i="6"/>
</calcChain>
</file>

<file path=xl/sharedStrings.xml><?xml version="1.0" encoding="utf-8"?>
<sst xmlns="http://schemas.openxmlformats.org/spreadsheetml/2006/main" count="410" uniqueCount="291">
  <si>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</si>
  <si>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</si>
  <si>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</si>
  <si>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</si>
  <si>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問2-2</t>
    <phoneticPr fontId="1"/>
  </si>
  <si>
    <t>問2-3</t>
    <rPh sb="0" eb="1">
      <t>トイ</t>
    </rPh>
    <phoneticPr fontId="1"/>
  </si>
  <si>
    <t>問2-4</t>
    <phoneticPr fontId="1"/>
  </si>
  <si>
    <t>問2-5</t>
    <phoneticPr fontId="1"/>
  </si>
  <si>
    <t>問2-6</t>
    <phoneticPr fontId="1"/>
  </si>
  <si>
    <t>問3-1</t>
    <rPh sb="0" eb="1">
      <t>トイ</t>
    </rPh>
    <phoneticPr fontId="1"/>
  </si>
  <si>
    <t>問3-2</t>
    <rPh sb="0" eb="1">
      <t>トイ</t>
    </rPh>
    <phoneticPr fontId="1"/>
  </si>
  <si>
    <t>問3-3</t>
    <rPh sb="0" eb="1">
      <t>トイ</t>
    </rPh>
    <phoneticPr fontId="1"/>
  </si>
  <si>
    <t>問3-4</t>
    <rPh sb="0" eb="1">
      <t>トイ</t>
    </rPh>
    <phoneticPr fontId="1"/>
  </si>
  <si>
    <t>問3-5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</si>
  <si>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</si>
  <si>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</si>
  <si>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</si>
  <si>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</si>
  <si>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</si>
  <si>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</si>
  <si>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</si>
  <si>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</si>
  <si>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</si>
  <si>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</si>
  <si>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</si>
  <si>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</si>
  <si>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</si>
  <si>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</si>
  <si>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</si>
  <si>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問２．現在のサービス利用では、生活の維持が難しくなっている理由</t>
    <rPh sb="0" eb="1">
      <t>ト</t>
    </rPh>
    <phoneticPr fontId="1"/>
  </si>
  <si>
    <t>問１．対象となる利用者の状況等</t>
    <rPh sb="3" eb="5">
      <t>タイショウ</t>
    </rPh>
    <phoneticPr fontId="1"/>
  </si>
  <si>
    <t>1. 自宅等（持ち家）
2. 自宅等（借家）
3. 住宅型有料
4. サ高住
5. 軽費老人ホーム</t>
    <rPh sb="5" eb="6">
      <t>トウ</t>
    </rPh>
    <rPh sb="16" eb="17">
      <t>トウ</t>
    </rPh>
    <rPh sb="41" eb="43">
      <t>ケイヒ</t>
    </rPh>
    <rPh sb="43" eb="45">
      <t>ロウジン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</si>
  <si>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</si>
  <si>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1. 独居
2. 夫婦のみ
3. 単身の子供との同居
4. その他の同居</t>
    <rPh sb="17" eb="19">
      <t>タンシン</t>
    </rPh>
    <rPh sb="20" eb="22">
      <t>コドモ</t>
    </rPh>
    <rPh sb="24" eb="26">
      <t>ドウキョ</t>
    </rPh>
    <phoneticPr fontId="1"/>
  </si>
  <si>
    <t>問３．「現在のサービス利用では、生活の維持が難しくなっている」状況を改善するためのサービス利用の変更等</t>
    <rPh sb="4" eb="6">
      <t>ゲンザイ</t>
    </rPh>
    <rPh sb="11" eb="13">
      <t>リヨウ</t>
    </rPh>
    <rPh sb="16" eb="18">
      <t>セイカツ</t>
    </rPh>
    <rPh sb="19" eb="21">
      <t>イジ</t>
    </rPh>
    <rPh sb="22" eb="23">
      <t>ムズカ</t>
    </rPh>
    <rPh sb="31" eb="33">
      <t>ジョウキョウ</t>
    </rPh>
    <rPh sb="34" eb="36">
      <t>カイゼン</t>
    </rPh>
    <rPh sb="45" eb="47">
      <t>リヨウ</t>
    </rPh>
    <rPh sb="48" eb="50">
      <t>ヘンコウ</t>
    </rPh>
    <rPh sb="50" eb="51">
      <t>トウ</t>
    </rPh>
    <phoneticPr fontId="1"/>
  </si>
  <si>
    <t>問２－１</t>
    <phoneticPr fontId="1"/>
  </si>
  <si>
    <t>問２－２</t>
    <phoneticPr fontId="1"/>
  </si>
  <si>
    <t>問２－３</t>
    <phoneticPr fontId="1"/>
  </si>
  <si>
    <t>問２－４</t>
    <phoneticPr fontId="1"/>
  </si>
  <si>
    <t>問２－５</t>
    <phoneticPr fontId="1"/>
  </si>
  <si>
    <t>問２－６</t>
    <phoneticPr fontId="1"/>
  </si>
  <si>
    <t>問３－２</t>
    <phoneticPr fontId="1"/>
  </si>
  <si>
    <t>問３－３</t>
    <phoneticPr fontId="1"/>
  </si>
  <si>
    <t>問３－４</t>
    <phoneticPr fontId="1"/>
  </si>
  <si>
    <t>問３－５</t>
    <phoneticPr fontId="1"/>
  </si>
  <si>
    <r>
      <rPr>
        <b/>
        <sz val="22"/>
        <color rgb="FFC00000"/>
        <rFont val="ＭＳ Ｐゴシック"/>
        <family val="3"/>
        <charset val="128"/>
        <scheme val="minor"/>
      </rPr>
      <t>■エラーリスト</t>
    </r>
    <r>
      <rPr>
        <b/>
        <sz val="20"/>
        <color rgb="FFC00000"/>
        <rFont val="ＭＳ Ｐゴシック"/>
        <family val="3"/>
        <charset val="128"/>
        <scheme val="minor"/>
      </rPr>
      <t xml:space="preserve">
　</t>
    </r>
    <r>
      <rPr>
        <b/>
        <sz val="18"/>
        <color rgb="FFC00000"/>
        <rFont val="ＭＳ Ｐゴシック"/>
        <family val="3"/>
        <charset val="128"/>
        <scheme val="minor"/>
      </rPr>
      <t xml:space="preserve"> ※各設問で入力エラーがある場合は、下記にコメント表示されます
</t>
    </r>
    <r>
      <rPr>
        <b/>
        <sz val="20"/>
        <color rgb="FFC00000"/>
        <rFont val="ＭＳ Ｐゴシック"/>
        <family val="3"/>
        <charset val="128"/>
        <scheme val="minor"/>
      </rPr>
      <t xml:space="preserve">　 </t>
    </r>
    <r>
      <rPr>
        <b/>
        <sz val="18"/>
        <color rgb="FFC00000"/>
        <rFont val="ＭＳ Ｐゴシック"/>
        <family val="3"/>
        <charset val="128"/>
        <scheme val="minor"/>
      </rPr>
      <t>※クリックすると、該当する設問に移動します</t>
    </r>
    <rPh sb="11" eb="14">
      <t>カクセツモン</t>
    </rPh>
    <rPh sb="15" eb="17">
      <t>ニュウリョク</t>
    </rPh>
    <rPh sb="23" eb="25">
      <t>バアイ</t>
    </rPh>
    <rPh sb="27" eb="29">
      <t>カキ</t>
    </rPh>
    <rPh sb="34" eb="36">
      <t>ヒョウジ</t>
    </rPh>
    <rPh sb="52" eb="54">
      <t>ガイトウ</t>
    </rPh>
    <rPh sb="56" eb="58">
      <t>セツモン</t>
    </rPh>
    <rPh sb="59" eb="61">
      <t>イドウ</t>
    </rPh>
    <phoneticPr fontId="1"/>
  </si>
  <si>
    <r>
      <t>「自宅」、「サ高住」、「住宅型有料」、「軽費老人ホーム」にお住まいの方のうち</t>
    </r>
    <r>
      <rPr>
        <b/>
        <u/>
        <sz val="13"/>
        <rFont val="Meiryo UI"/>
        <family val="3"/>
        <charset val="128"/>
      </rPr>
      <t>「現在のサービス利用では、生活の維持が難しくなっている利用者」</t>
    </r>
    <r>
      <rPr>
        <sz val="13"/>
        <rFont val="Meiryo UI"/>
        <family val="3"/>
        <charset val="128"/>
      </rPr>
      <t>についてお答えください。
例えば</t>
    </r>
    <r>
      <rPr>
        <b/>
        <u/>
        <sz val="13"/>
        <rFont val="Meiryo UI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Meiryo UI"/>
        <family val="3"/>
        <charset val="128"/>
      </rPr>
      <t>、</t>
    </r>
    <r>
      <rPr>
        <b/>
        <u/>
        <sz val="13"/>
        <rFont val="Meiryo UI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Meiryo UI"/>
        <family val="3"/>
        <charset val="128"/>
      </rPr>
      <t>が対象です。</t>
    </r>
    <rPh sb="7" eb="9">
      <t>コウジュウ</t>
    </rPh>
    <rPh sb="12" eb="15">
      <t>ジュウタクガタ</t>
    </rPh>
    <rPh sb="15" eb="17">
      <t>ユウリョウ</t>
    </rPh>
    <rPh sb="20" eb="24">
      <t>ケイヒロウジン</t>
    </rPh>
    <rPh sb="74" eb="75">
      <t>コタ</t>
    </rPh>
    <rPh sb="111" eb="113">
      <t>リヨウ</t>
    </rPh>
    <rPh sb="118" eb="120">
      <t>コンナン</t>
    </rPh>
    <rPh sb="143" eb="146">
      <t>リヨウシャ</t>
    </rPh>
    <rPh sb="153" eb="154">
      <t>トモナ</t>
    </rPh>
    <rPh sb="155" eb="157">
      <t>シュウヘン</t>
    </rPh>
    <rPh sb="157" eb="159">
      <t>ショウジョウ</t>
    </rPh>
    <phoneticPr fontId="1"/>
  </si>
  <si>
    <t>【問2-1 本人の状態等に属する理由で
「4.認知症の症状の悪化」を選択の場合は回答】</t>
    <phoneticPr fontId="1"/>
  </si>
  <si>
    <t>【問2-1 本人の状態等に属する理由で
「5.医療的ｹｱ・医療処置の必要性の高まり」を選択の場合は回答】</t>
    <phoneticPr fontId="1"/>
  </si>
  <si>
    <t>【問2-1 本人の状態等に属する理由で
「3.必要な身体介護の増大」を選択の場合は回答】</t>
    <rPh sb="41" eb="43">
      <t>カイトウ</t>
    </rPh>
    <phoneticPr fontId="1"/>
  </si>
  <si>
    <r>
      <t>1.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」に変更
　 （例：小多機 等）
2. より適切な「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 （例：サ高住、特養への入居（所） 等）
3.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」もしくは
　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（例：定期巡回の利用、もしくは特養への入所等）
4. 「1.」～「3.」では、</t>
    </r>
    <r>
      <rPr>
        <u/>
        <sz val="14"/>
        <color theme="1"/>
        <rFont val="Meiryo UI"/>
        <family val="3"/>
        <charset val="128"/>
      </rPr>
      <t>改善は難しい</t>
    </r>
    <r>
      <rPr>
        <sz val="14"/>
        <color theme="1"/>
        <rFont val="Meiryo UI"/>
        <family val="3"/>
        <charset val="128"/>
      </rPr>
      <t xml:space="preserve">
　</t>
    </r>
    <r>
      <rPr>
        <b/>
        <sz val="14"/>
        <color rgb="FFFF0000"/>
        <rFont val="Meiryo UI"/>
        <family val="3"/>
        <charset val="128"/>
      </rPr>
      <t>⇒ 【</t>
    </r>
    <r>
      <rPr>
        <b/>
        <u/>
        <sz val="14"/>
        <color rgb="FFFF0000"/>
        <rFont val="Meiryo UI"/>
        <family val="3"/>
        <charset val="128"/>
      </rPr>
      <t>問3-2以降の回答は不要</t>
    </r>
    <r>
      <rPr>
        <b/>
        <sz val="14"/>
        <color rgb="FFFF0000"/>
        <rFont val="Meiryo UI"/>
        <family val="3"/>
        <charset val="128"/>
      </rPr>
      <t>】</t>
    </r>
    <r>
      <rPr>
        <sz val="14"/>
        <color theme="1"/>
        <rFont val="Meiryo UI"/>
        <family val="3"/>
        <charset val="128"/>
      </rPr>
      <t xml:space="preserve">
</t>
    </r>
    <rPh sb="5" eb="7">
      <t>テキセツ</t>
    </rPh>
    <rPh sb="9" eb="10">
      <t>ザイ</t>
    </rPh>
    <rPh sb="10" eb="11">
      <t>タク</t>
    </rPh>
    <rPh sb="17" eb="19">
      <t>ヘンコウ</t>
    </rPh>
    <rPh sb="23" eb="24">
      <t>レイ</t>
    </rPh>
    <rPh sb="25" eb="26">
      <t>ショウ</t>
    </rPh>
    <rPh sb="29" eb="30">
      <t>トウ</t>
    </rPh>
    <rPh sb="37" eb="39">
      <t>テキセツ</t>
    </rPh>
    <rPh sb="41" eb="42">
      <t>ス</t>
    </rPh>
    <rPh sb="45" eb="46">
      <t>シ</t>
    </rPh>
    <rPh sb="46" eb="47">
      <t>セツ</t>
    </rPh>
    <rPh sb="47" eb="48">
      <t>トウ</t>
    </rPh>
    <rPh sb="55" eb="56">
      <t>レイ</t>
    </rPh>
    <rPh sb="58" eb="60">
      <t>コウジュウ</t>
    </rPh>
    <rPh sb="61" eb="63">
      <t>ニュウショ</t>
    </rPh>
    <rPh sb="64" eb="65">
      <t>トウ</t>
    </rPh>
    <rPh sb="66" eb="67">
      <t>キョ</t>
    </rPh>
    <rPh sb="75" eb="77">
      <t>テキセツ</t>
    </rPh>
    <rPh sb="79" eb="81">
      <t>ザイタク</t>
    </rPh>
    <rPh sb="93" eb="94">
      <t>ス</t>
    </rPh>
    <rPh sb="97" eb="99">
      <t>シセツ</t>
    </rPh>
    <rPh sb="99" eb="100">
      <t>トウ</t>
    </rPh>
    <rPh sb="102" eb="104">
      <t>ヘンコウ</t>
    </rPh>
    <rPh sb="107" eb="108">
      <t>レイ</t>
    </rPh>
    <rPh sb="109" eb="111">
      <t>テイキ</t>
    </rPh>
    <rPh sb="111" eb="113">
      <t>ジュンカイ</t>
    </rPh>
    <rPh sb="114" eb="116">
      <t>リヨウ</t>
    </rPh>
    <rPh sb="128" eb="130">
      <t>テキセツ</t>
    </rPh>
    <rPh sb="130" eb="131">
      <t>トウ</t>
    </rPh>
    <rPh sb="145" eb="147">
      <t>カイゼン</t>
    </rPh>
    <rPh sb="148" eb="149">
      <t>ムズカ</t>
    </rPh>
    <rPh sb="164" eb="165">
      <t>コタ</t>
    </rPh>
    <rPh sb="165" eb="167">
      <t>フヨウ</t>
    </rPh>
    <phoneticPr fontId="1"/>
  </si>
  <si>
    <r>
      <t xml:space="preserve">1. </t>
    </r>
    <r>
      <rPr>
        <u/>
        <sz val="14"/>
        <rFont val="Meiryo UI"/>
        <family val="3"/>
        <charset val="128"/>
      </rPr>
      <t>緊急性が高い</t>
    </r>
    <r>
      <rPr>
        <sz val="14"/>
        <rFont val="Meiryo UI"/>
        <family val="3"/>
        <charset val="128"/>
      </rPr>
      <t xml:space="preserve">
2. 入所が望ましいが、</t>
    </r>
    <r>
      <rPr>
        <u/>
        <sz val="14"/>
        <rFont val="Meiryo UI"/>
        <family val="3"/>
        <charset val="128"/>
      </rPr>
      <t xml:space="preserve">しばらくは他の
</t>
    </r>
    <r>
      <rPr>
        <sz val="14"/>
        <rFont val="Meiryo UI"/>
        <family val="3"/>
        <charset val="128"/>
      </rPr>
      <t xml:space="preserve">    </t>
    </r>
    <r>
      <rPr>
        <u/>
        <sz val="14"/>
        <rFont val="Meiryo UI"/>
        <family val="3"/>
        <charset val="128"/>
      </rPr>
      <t>サービスでも大丈夫</t>
    </r>
    <r>
      <rPr>
        <sz val="14"/>
        <rFont val="Meiryo UI"/>
        <family val="3"/>
        <charset val="128"/>
      </rPr>
      <t xml:space="preserve">
3. その他
</t>
    </r>
    <rPh sb="3" eb="6">
      <t>キンキュウセイ</t>
    </rPh>
    <rPh sb="13" eb="15">
      <t>ニュウショ</t>
    </rPh>
    <rPh sb="16" eb="17">
      <t>ノゾ</t>
    </rPh>
    <rPh sb="38" eb="39">
      <t>タ</t>
    </rPh>
    <rPh sb="48" eb="51">
      <t>ダイジョウブ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</si>
  <si>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</t>
    </r>
    <r>
      <rPr>
        <u/>
        <sz val="14"/>
        <rFont val="Meiryo UI"/>
        <family val="3"/>
        <charset val="128"/>
      </rPr>
      <t xml:space="preserve">希望の住まい・施設等に空きがない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8" eb="70">
      <t>モウシコミ</t>
    </rPh>
    <rPh sb="70" eb="71">
      <t>ズ</t>
    </rPh>
    <rPh sb="77" eb="78">
      <t>ドコロ</t>
    </rPh>
    <rPh sb="78" eb="79">
      <t>チ</t>
    </rPh>
    <rPh sb="89" eb="91">
      <t>リユウ</t>
    </rPh>
    <rPh sb="95" eb="97">
      <t>ニュウキョ</t>
    </rPh>
    <rPh sb="107" eb="108">
      <t>タ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</si>
  <si>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 </t>
    </r>
    <r>
      <rPr>
        <u/>
        <sz val="14"/>
        <rFont val="Meiryo UI"/>
        <family val="3"/>
        <charset val="128"/>
      </rPr>
      <t xml:space="preserve">希望の施設に空きがない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5" eb="67">
      <t>モウシコミ</t>
    </rPh>
    <rPh sb="67" eb="68">
      <t>ズ</t>
    </rPh>
    <rPh sb="72" eb="74">
      <t>イリョウ</t>
    </rPh>
    <rPh sb="74" eb="75">
      <t>ドコロ</t>
    </rPh>
    <rPh sb="75" eb="76">
      <t>チ</t>
    </rPh>
    <rPh sb="87" eb="89">
      <t>リユウ</t>
    </rPh>
    <rPh sb="90" eb="92">
      <t>ニュウショ</t>
    </rPh>
    <rPh sb="93" eb="95">
      <t>ニュウキョ</t>
    </rPh>
    <rPh sb="105" eb="106">
      <t>タ</t>
    </rPh>
    <phoneticPr fontId="1"/>
  </si>
  <si>
    <t>　1.松山市</t>
    <phoneticPr fontId="1"/>
  </si>
  <si>
    <t>　2.今治市</t>
    <phoneticPr fontId="1"/>
  </si>
  <si>
    <t>　3.宇和島市</t>
    <phoneticPr fontId="1"/>
  </si>
  <si>
    <t>　4.八幡浜市</t>
    <phoneticPr fontId="1"/>
  </si>
  <si>
    <t>　5.新居浜市</t>
    <phoneticPr fontId="1"/>
  </si>
  <si>
    <t>　6.西条市</t>
    <phoneticPr fontId="1"/>
  </si>
  <si>
    <t>　7.大洲市</t>
    <phoneticPr fontId="1"/>
  </si>
  <si>
    <t>　8.伊予市</t>
    <phoneticPr fontId="1"/>
  </si>
  <si>
    <t>　9.四国中央市</t>
    <phoneticPr fontId="1"/>
  </si>
  <si>
    <t>　10.西予市</t>
    <phoneticPr fontId="1"/>
  </si>
  <si>
    <t>　11.東温市</t>
    <phoneticPr fontId="1"/>
  </si>
  <si>
    <t>　12.上島町</t>
    <phoneticPr fontId="1"/>
  </si>
  <si>
    <t>　13.久万高原町</t>
    <phoneticPr fontId="1"/>
  </si>
  <si>
    <t>　14.松前町</t>
    <phoneticPr fontId="1"/>
  </si>
  <si>
    <t>　15.砥部町</t>
    <phoneticPr fontId="1"/>
  </si>
  <si>
    <t>　16.内子町</t>
    <phoneticPr fontId="1"/>
  </si>
  <si>
    <t>　17.伊方町</t>
    <phoneticPr fontId="1"/>
  </si>
  <si>
    <t>　18.松野町</t>
    <phoneticPr fontId="1"/>
  </si>
  <si>
    <t>　19.鬼北町</t>
    <phoneticPr fontId="1"/>
  </si>
  <si>
    <t>　20.愛南町</t>
    <phoneticPr fontId="1"/>
  </si>
  <si>
    <t>　21.その他</t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</si>
  <si>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</si>
  <si>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 xml:space="preserve"> </t>
    <phoneticPr fontId="1"/>
  </si>
  <si>
    <t xml:space="preserve"> は、回答・選択不要部分です。</t>
  </si>
  <si>
    <t>設問No.→</t>
    <rPh sb="0" eb="2">
      <t>セツモン</t>
    </rPh>
    <phoneticPr fontId="37"/>
  </si>
  <si>
    <t>サンプルNo.</t>
  </si>
  <si>
    <t>Q1-1 世帯類型</t>
  </si>
  <si>
    <t>Q1-2 現在の居所</t>
  </si>
  <si>
    <t>Q1-3 要支援･要介護度</t>
  </si>
  <si>
    <t>Q2-1 本人の状態等</t>
  </si>
  <si>
    <t>Q2-2 本人の意向等</t>
  </si>
  <si>
    <t>Q2-3 家族等介護者の意向･負担等</t>
  </si>
  <si>
    <t>Q2-4 身体介護</t>
  </si>
  <si>
    <t>Q2-5 認知症の症状</t>
  </si>
  <si>
    <t>Q2-6 医療的ｹｱ､医療処置</t>
  </si>
  <si>
    <t>Q3-1 現状を改善できると思うｻｰﾋﾞｽ</t>
  </si>
  <si>
    <t>Q3-2 より適切と思われる具体的なｻｰﾋﾞｽ</t>
  </si>
  <si>
    <t>Q3-3 入所･入居の緊急度</t>
  </si>
  <si>
    <t>Q3-4 入所･入居できていない理由</t>
  </si>
  <si>
    <t>Q3-5 特養に入所できていない理由</t>
  </si>
  <si>
    <t>SA</t>
    <phoneticPr fontId="37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</si>
  <si>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</si>
  <si>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</si>
  <si>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</si>
  <si>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</si>
  <si>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</si>
  <si>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</si>
  <si>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</si>
  <si>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</si>
  <si>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</si>
  <si>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</si>
  <si>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</si>
  <si>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</si>
  <si>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</si>
  <si>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</si>
  <si>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</si>
  <si>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</si>
  <si>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</si>
  <si>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</si>
  <si>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</si>
  <si>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見守り･付き添い</t>
  </si>
  <si>
    <t>移乗･移動</t>
  </si>
  <si>
    <t>食事摂取</t>
  </si>
  <si>
    <t>排泄(日中)</t>
  </si>
  <si>
    <t>排泄(夜間)</t>
  </si>
  <si>
    <t>入浴</t>
  </si>
  <si>
    <t>更衣･整容</t>
  </si>
  <si>
    <t>その他</t>
  </si>
  <si>
    <t>家事に支障がある</t>
  </si>
  <si>
    <t>一人での外出が困難</t>
  </si>
  <si>
    <t>薬の飲み忘れ</t>
  </si>
  <si>
    <t>金銭管理が困難</t>
  </si>
  <si>
    <t>意欲の低下</t>
  </si>
  <si>
    <t>徘徊がある</t>
  </si>
  <si>
    <t>暴言･暴力などがある</t>
  </si>
  <si>
    <t>強い介護拒否がある</t>
  </si>
  <si>
    <t>深夜の対応</t>
  </si>
  <si>
    <t>近隣住民等とのﾄﾗﾌﾞﾙ</t>
  </si>
  <si>
    <t>点滴の管理</t>
  </si>
  <si>
    <t>中心静脈栄養</t>
  </si>
  <si>
    <t>透析</t>
  </si>
  <si>
    <t>ｽﾄｰﾏの処置</t>
  </si>
  <si>
    <t>酸素療法</t>
  </si>
  <si>
    <t>ﾚｽﾋﾟﾚｰﾀｰ</t>
  </si>
  <si>
    <t>気管切開の処置</t>
  </si>
  <si>
    <t>疼痛の看護</t>
  </si>
  <si>
    <t>経管栄養</t>
  </si>
  <si>
    <t>ﾓﾆﾀｰ測定</t>
  </si>
  <si>
    <t>褥瘡の処置</t>
  </si>
  <si>
    <t>ｶﾃｰﾃﾙ</t>
  </si>
  <si>
    <t>喀痰吸引</t>
  </si>
  <si>
    <t>ｲﾝｽﾘﾝ注射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</si>
  <si>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</si>
  <si>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</si>
  <si>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</si>
  <si>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</si>
  <si>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</si>
  <si>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</si>
  <si>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</si>
  <si>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</si>
  <si>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</si>
  <si>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</si>
  <si>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</si>
  <si>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37"/>
  </si>
  <si>
    <t>ｸﾞﾙｰﾌﾟﾎｰﾑ</t>
  </si>
  <si>
    <t>特定施設</t>
  </si>
  <si>
    <t>介護老人保健施設</t>
  </si>
  <si>
    <t>特別養護老人ﾎｰﾑ</t>
  </si>
  <si>
    <t>1該当なし</t>
  </si>
  <si>
    <t>1該当なし</t>
    <phoneticPr fontId="1"/>
  </si>
  <si>
    <t>3必要な身体介護の増大</t>
    <phoneticPr fontId="1"/>
  </si>
  <si>
    <t>4認知症の症状の悪化</t>
  </si>
  <si>
    <t>7本人の状態等の改善</t>
    <phoneticPr fontId="1"/>
  </si>
  <si>
    <t>3生活不安が大きい</t>
  </si>
  <si>
    <t>4居住環境が不便</t>
  </si>
  <si>
    <t>5本人が介護者の負担の
　軽減を望む</t>
    <phoneticPr fontId="1"/>
  </si>
  <si>
    <t>6費用負担が重い</t>
  </si>
  <si>
    <t>5費用負担が重い</t>
  </si>
  <si>
    <t>2介護者の介護に係る
　不安・負担量の増大</t>
    <phoneticPr fontId="1"/>
  </si>
  <si>
    <t>6家族等の就労継続が 
　困難になり始めた</t>
    <phoneticPr fontId="1"/>
  </si>
  <si>
    <t>1見守り・付き添い</t>
  </si>
  <si>
    <t>2移乗・移動</t>
  </si>
  <si>
    <t>3食事摂取</t>
  </si>
  <si>
    <t>4排泄（日中）</t>
    <phoneticPr fontId="1"/>
  </si>
  <si>
    <t>5排泄（夜間）</t>
    <phoneticPr fontId="1"/>
  </si>
  <si>
    <t>6入浴</t>
    <phoneticPr fontId="1"/>
  </si>
  <si>
    <t>7更衣・整容</t>
    <phoneticPr fontId="1"/>
  </si>
  <si>
    <t>8その他</t>
    <phoneticPr fontId="1"/>
  </si>
  <si>
    <t>1家事に支障がある</t>
    <phoneticPr fontId="1"/>
  </si>
  <si>
    <t>2一人での外出が困難</t>
  </si>
  <si>
    <t>3薬の飲み忘れ</t>
    <phoneticPr fontId="1"/>
  </si>
  <si>
    <t>4金銭管理が困難</t>
  </si>
  <si>
    <t>5意欲の低下</t>
  </si>
  <si>
    <t>6徘徊がある</t>
    <phoneticPr fontId="1"/>
  </si>
  <si>
    <t>7暴言・暴力などがある</t>
    <phoneticPr fontId="1"/>
  </si>
  <si>
    <t>8強い介護拒否がある</t>
    <phoneticPr fontId="1"/>
  </si>
  <si>
    <t>9深夜の対応</t>
    <phoneticPr fontId="1"/>
  </si>
  <si>
    <t>11その他</t>
    <phoneticPr fontId="1"/>
  </si>
  <si>
    <t>2中心静脈栄養</t>
    <phoneticPr fontId="1"/>
  </si>
  <si>
    <t>3透析</t>
    <phoneticPr fontId="1"/>
  </si>
  <si>
    <t>4ストーマの処置</t>
    <phoneticPr fontId="1"/>
  </si>
  <si>
    <t>5酸素療法</t>
    <phoneticPr fontId="1"/>
  </si>
  <si>
    <t>6レスピレーター</t>
    <phoneticPr fontId="1"/>
  </si>
  <si>
    <t>7気管切開の処置</t>
    <phoneticPr fontId="1"/>
  </si>
  <si>
    <t>8疼痛の看護</t>
    <phoneticPr fontId="1"/>
  </si>
  <si>
    <t>9経管栄養</t>
    <phoneticPr fontId="1"/>
  </si>
  <si>
    <t>10モニター測定</t>
    <phoneticPr fontId="1"/>
  </si>
  <si>
    <t>11褥瘡の処置</t>
    <phoneticPr fontId="1"/>
  </si>
  <si>
    <t>12カテーテル</t>
    <phoneticPr fontId="1"/>
  </si>
  <si>
    <t>13喀痰吸引</t>
    <phoneticPr fontId="1"/>
  </si>
  <si>
    <t>14インスリン注射</t>
    <phoneticPr fontId="1"/>
  </si>
  <si>
    <t>15その他</t>
    <phoneticPr fontId="1"/>
  </si>
  <si>
    <t>１ショートステイ</t>
    <phoneticPr fontId="1"/>
  </si>
  <si>
    <t>2訪問介護、訪問入浴</t>
  </si>
  <si>
    <t>3夜間対応型訪問介護</t>
    <phoneticPr fontId="1"/>
  </si>
  <si>
    <t>4訪問看護</t>
    <phoneticPr fontId="1"/>
  </si>
  <si>
    <t>5訪問リハ</t>
    <phoneticPr fontId="1"/>
  </si>
  <si>
    <r>
      <t>6</t>
    </r>
    <r>
      <rPr>
        <sz val="12"/>
        <rFont val="Meiryo UI"/>
        <family val="3"/>
        <charset val="128"/>
      </rPr>
      <t>通所介護、通所リハ、
　認知症対応型通所</t>
    </r>
    <phoneticPr fontId="1"/>
  </si>
  <si>
    <t>7定期巡回サービス</t>
    <phoneticPr fontId="1"/>
  </si>
  <si>
    <t>8小規模多機能</t>
    <phoneticPr fontId="1"/>
  </si>
  <si>
    <t>9看護小規模多機能</t>
    <phoneticPr fontId="1"/>
  </si>
  <si>
    <t>10訪問診療</t>
    <phoneticPr fontId="1"/>
  </si>
  <si>
    <t>11居宅療養管理指導</t>
    <phoneticPr fontId="1"/>
  </si>
  <si>
    <t>12住宅型有料</t>
    <phoneticPr fontId="1"/>
  </si>
  <si>
    <t>14軽費老人ホーム</t>
    <phoneticPr fontId="1"/>
  </si>
  <si>
    <t>15グループホーム　</t>
    <phoneticPr fontId="1"/>
  </si>
  <si>
    <t>16特定施設</t>
    <phoneticPr fontId="1"/>
  </si>
  <si>
    <t>17介護老人保健施設</t>
    <phoneticPr fontId="1"/>
  </si>
  <si>
    <t>18介護医療院</t>
    <phoneticPr fontId="1"/>
  </si>
  <si>
    <t>19特別養護老人ホーム</t>
    <phoneticPr fontId="1"/>
  </si>
  <si>
    <r>
      <t>（</t>
    </r>
    <r>
      <rPr>
        <b/>
        <sz val="12"/>
        <color rgb="FFFF0000"/>
        <rFont val="Meiryo UI"/>
        <family val="3"/>
        <charset val="128"/>
      </rPr>
      <t>【問3－1で「1.」「3.」を選択した場合】</t>
    </r>
    <r>
      <rPr>
        <b/>
        <sz val="12"/>
        <rFont val="Meiryo UI"/>
        <family val="3"/>
        <charset val="128"/>
      </rPr>
      <t>１～11のうち、あてはまるもの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
（</t>
    </r>
    <r>
      <rPr>
        <b/>
        <sz val="12"/>
        <color rgb="FFFF0000"/>
        <rFont val="Meiryo UI"/>
        <family val="3"/>
        <charset val="128"/>
      </rPr>
      <t>【問3－1で「2.」「3.」を選択した場合】</t>
    </r>
    <r>
      <rPr>
        <b/>
        <sz val="12"/>
        <rFont val="Meiryo UI"/>
        <family val="3"/>
        <charset val="128"/>
      </rPr>
      <t>12～19のうち、あてはまるもの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</t>
    </r>
    <rPh sb="38" eb="40">
      <t>イジョウ</t>
    </rPh>
    <phoneticPr fontId="1"/>
  </si>
  <si>
    <t>【問3-2で「19.」を選択の場合は回答】</t>
    <phoneticPr fontId="1"/>
  </si>
  <si>
    <t>【問3-2で「12.」～「19.」を選択の場合は回答】</t>
    <phoneticPr fontId="1"/>
  </si>
  <si>
    <t>【問3-2で「12.」～「18.」を選択の場合は回答】</t>
    <phoneticPr fontId="1"/>
  </si>
  <si>
    <t>介護医療院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</si>
  <si>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</si>
  <si>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</si>
  <si>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r>
      <t>2</t>
    </r>
    <r>
      <rPr>
        <sz val="12"/>
        <rFont val="Meiryo UI"/>
        <family val="3"/>
        <charset val="128"/>
      </rPr>
      <t>必要な生活支援の
　発生・増大</t>
    </r>
    <phoneticPr fontId="1"/>
  </si>
  <si>
    <r>
      <t>7</t>
    </r>
    <r>
      <rPr>
        <sz val="12"/>
        <rFont val="Meiryo UI"/>
        <family val="3"/>
        <charset val="128"/>
      </rPr>
      <t>その他、本人の意向等
　がある</t>
    </r>
    <phoneticPr fontId="1"/>
  </si>
  <si>
    <t>4家族等の介護等技術
　では対応が困難</t>
    <phoneticPr fontId="1"/>
  </si>
  <si>
    <t>7本人と家族等の関係
　性に課題がある</t>
    <phoneticPr fontId="1"/>
  </si>
  <si>
    <t>8その他、家族等介護者　　
　の意向等がある</t>
    <phoneticPr fontId="1"/>
  </si>
  <si>
    <r>
      <t>10</t>
    </r>
    <r>
      <rPr>
        <sz val="12"/>
        <rFont val="＠Meiryo UI"/>
        <family val="3"/>
        <charset val="128"/>
      </rPr>
      <t>近隣住民等とのトラブル</t>
    </r>
    <phoneticPr fontId="1"/>
  </si>
  <si>
    <t>世帯類型</t>
    <rPh sb="2" eb="4">
      <t>ルイケイ</t>
    </rPh>
    <phoneticPr fontId="1"/>
  </si>
  <si>
    <t>現在の居所</t>
    <rPh sb="0" eb="2">
      <t>ゲンザイ</t>
    </rPh>
    <rPh sb="3" eb="5">
      <t>キョショ</t>
    </rPh>
    <phoneticPr fontId="1"/>
  </si>
  <si>
    <t>要支援・要介護度</t>
    <rPh sb="0" eb="3">
      <t>ヨウシエン</t>
    </rPh>
    <rPh sb="4" eb="7">
      <t>ヨウカイゴ</t>
    </rPh>
    <rPh sb="7" eb="8">
      <t>ド</t>
    </rPh>
    <phoneticPr fontId="1"/>
  </si>
  <si>
    <r>
      <rPr>
        <b/>
        <u/>
        <sz val="18"/>
        <rFont val="Meiryo UI"/>
        <family val="3"/>
        <charset val="128"/>
      </rPr>
      <t>本人の状態等</t>
    </r>
    <r>
      <rPr>
        <b/>
        <sz val="18"/>
        <rFont val="Meiryo UI"/>
        <family val="3"/>
        <charset val="128"/>
      </rPr>
      <t>に属する理由</t>
    </r>
    <rPh sb="0" eb="2">
      <t>ホンニン</t>
    </rPh>
    <rPh sb="3" eb="5">
      <t>ジョウタイ</t>
    </rPh>
    <rPh sb="5" eb="6">
      <t>トウ</t>
    </rPh>
    <rPh sb="7" eb="8">
      <t>ゾク</t>
    </rPh>
    <rPh sb="10" eb="12">
      <t>リユウ</t>
    </rPh>
    <phoneticPr fontId="1"/>
  </si>
  <si>
    <r>
      <rPr>
        <b/>
        <u/>
        <sz val="18"/>
        <rFont val="Meiryo UI"/>
        <family val="3"/>
        <charset val="128"/>
      </rPr>
      <t>主に本人の意向等</t>
    </r>
    <r>
      <rPr>
        <b/>
        <sz val="18"/>
        <rFont val="Meiryo UI"/>
        <family val="3"/>
        <charset val="128"/>
      </rPr>
      <t xml:space="preserve">に属する理由
</t>
    </r>
    <rPh sb="0" eb="1">
      <t>オモ</t>
    </rPh>
    <rPh sb="2" eb="4">
      <t>ホンニン</t>
    </rPh>
    <rPh sb="5" eb="7">
      <t>イコウ</t>
    </rPh>
    <rPh sb="7" eb="8">
      <t>トウ</t>
    </rPh>
    <rPh sb="9" eb="10">
      <t>ゾク</t>
    </rPh>
    <rPh sb="12" eb="14">
      <t>リユウ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</si>
  <si>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身体介護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3">
      <t>シンタイ</t>
    </rPh>
    <rPh sb="13" eb="15">
      <t>カイゴ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</si>
  <si>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認知症の症状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4">
      <t>ニンチショウ</t>
    </rPh>
    <rPh sb="15" eb="17">
      <t>ショウジョウ</t>
    </rPh>
    <phoneticPr fontId="1"/>
  </si>
  <si>
    <t>理由となる、具体的な「医療的ケア」、「医療処置」</t>
    <rPh sb="0" eb="2">
      <t>リユウ</t>
    </rPh>
    <rPh sb="6" eb="9">
      <t>グタイテキ</t>
    </rPh>
    <rPh sb="11" eb="14">
      <t>イリョウテキ</t>
    </rPh>
    <rPh sb="19" eb="21">
      <t>イリョウ</t>
    </rPh>
    <rPh sb="21" eb="23">
      <t>ショチ</t>
    </rPh>
    <phoneticPr fontId="1"/>
  </si>
  <si>
    <r>
      <t>利用者の</t>
    </r>
    <r>
      <rPr>
        <b/>
        <u/>
        <sz val="18"/>
        <rFont val="Meiryo UI"/>
        <family val="3"/>
        <charset val="128"/>
      </rPr>
      <t>入所・入居の緊急度</t>
    </r>
    <r>
      <rPr>
        <b/>
        <sz val="18"/>
        <rFont val="Meiryo UI"/>
        <family val="3"/>
        <charset val="128"/>
      </rPr>
      <t xml:space="preserve">
</t>
    </r>
    <rPh sb="0" eb="3">
      <t>リヨウシャ</t>
    </rPh>
    <rPh sb="4" eb="6">
      <t>ニュウショ</t>
    </rPh>
    <rPh sb="7" eb="9">
      <t>ニュウキョ</t>
    </rPh>
    <rPh sb="10" eb="13">
      <t>キンキュウド</t>
    </rPh>
    <phoneticPr fontId="1"/>
  </si>
  <si>
    <t>入所・入居できていない理由</t>
    <rPh sb="0" eb="2">
      <t>ニュウショ</t>
    </rPh>
    <rPh sb="3" eb="5">
      <t>ニュウキョ</t>
    </rPh>
    <rPh sb="11" eb="13">
      <t>リユウ</t>
    </rPh>
    <phoneticPr fontId="1"/>
  </si>
  <si>
    <t>特養に入所できていない理由</t>
    <rPh sb="0" eb="2">
      <t>トクヨウ</t>
    </rPh>
    <rPh sb="3" eb="5">
      <t>ニュウショ</t>
    </rPh>
    <rPh sb="11" eb="13">
      <t>リユウ</t>
    </rPh>
    <phoneticPr fontId="1"/>
  </si>
  <si>
    <r>
      <rPr>
        <b/>
        <u/>
        <sz val="16"/>
        <rFont val="Meiryo UI"/>
        <family val="3"/>
        <charset val="128"/>
      </rPr>
      <t>主に家族等介護者の意向・負担等</t>
    </r>
    <r>
      <rPr>
        <b/>
        <sz val="16"/>
        <rFont val="Meiryo UI"/>
        <family val="3"/>
        <charset val="128"/>
      </rPr>
      <t>に属する理由</t>
    </r>
    <rPh sb="1" eb="3">
      <t>カゾク</t>
    </rPh>
    <rPh sb="3" eb="4">
      <t>トウ</t>
    </rPh>
    <rPh sb="4" eb="7">
      <t>カイゴシャ</t>
    </rPh>
    <rPh sb="9" eb="11">
      <t>イコウ</t>
    </rPh>
    <rPh sb="10" eb="12">
      <t>フタン</t>
    </rPh>
    <rPh sb="12" eb="13">
      <t>トウ</t>
    </rPh>
    <rPh sb="14" eb="15">
      <t>ゾク</t>
    </rPh>
    <rPh sb="17" eb="19">
      <t>リユウ</t>
    </rPh>
    <phoneticPr fontId="1"/>
  </si>
  <si>
    <r>
      <rPr>
        <b/>
        <sz val="16"/>
        <rFont val="Meiryo UI"/>
        <family val="3"/>
        <charset val="128"/>
      </rPr>
      <t>問3-1で選択したサービス利用の変更について、</t>
    </r>
    <r>
      <rPr>
        <b/>
        <u/>
        <sz val="16"/>
        <rFont val="Meiryo UI"/>
        <family val="3"/>
        <charset val="128"/>
      </rPr>
      <t>本来であればより適切と思われる、具体的なサービス</t>
    </r>
    <r>
      <rPr>
        <b/>
        <sz val="18"/>
        <rFont val="Meiryo UI"/>
        <family val="3"/>
        <charset val="128"/>
      </rPr>
      <t xml:space="preserve">
</t>
    </r>
    <rPh sb="0" eb="1">
      <t>トイ</t>
    </rPh>
    <rPh sb="5" eb="7">
      <t>センタク</t>
    </rPh>
    <rPh sb="13" eb="15">
      <t>リヨウ</t>
    </rPh>
    <rPh sb="16" eb="18">
      <t>ヘンコウ</t>
    </rPh>
    <rPh sb="23" eb="25">
      <t>ホンライ</t>
    </rPh>
    <rPh sb="31" eb="33">
      <t>テキセツ</t>
    </rPh>
    <rPh sb="34" eb="35">
      <t>オモ</t>
    </rPh>
    <rPh sb="39" eb="42">
      <t>グタイテキ</t>
    </rPh>
    <phoneticPr fontId="1"/>
  </si>
  <si>
    <r>
      <rPr>
        <b/>
        <u/>
        <sz val="16"/>
        <rFont val="Meiryo UI"/>
        <family val="3"/>
        <charset val="128"/>
      </rPr>
      <t>どのようなサービスに変更することで改善できる</t>
    </r>
    <r>
      <rPr>
        <b/>
        <sz val="16"/>
        <rFont val="Meiryo UI"/>
        <family val="3"/>
        <charset val="128"/>
      </rPr>
      <t>と思いますか</t>
    </r>
    <rPh sb="10" eb="12">
      <t>ヘンコウ</t>
    </rPh>
    <rPh sb="17" eb="19">
      <t>カイゼン</t>
    </rPh>
    <rPh sb="23" eb="24">
      <t>オモ</t>
    </rPh>
    <phoneticPr fontId="1"/>
  </si>
  <si>
    <r>
      <t>（１～４のうち、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</si>
  <si>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</si>
  <si>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（１～８のうち、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</si>
  <si>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（１～７のうち、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</si>
  <si>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t>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</si>
  <si>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問2-1で「3.」を選択した場合に回答</t>
    </r>
    <r>
      <rPr>
        <b/>
        <sz val="12"/>
        <rFont val="Meiryo UI"/>
        <family val="3"/>
        <charset val="128"/>
      </rPr>
      <t xml:space="preserve">
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rPh sb="10" eb="12">
      <t>センタク</t>
    </rPh>
    <rPh sb="14" eb="16">
      <t>バアイ</t>
    </rPh>
    <rPh sb="17" eb="19">
      <t>カイトウ</t>
    </rPh>
    <phoneticPr fontId="1"/>
  </si>
  <si>
    <r>
      <rPr>
        <b/>
        <sz val="12"/>
        <color rgb="FFFF0000"/>
        <rFont val="Meiryo UI"/>
        <family val="3"/>
        <charset val="128"/>
      </rPr>
      <t>問2-1で「4.」を選択した場合に回答</t>
    </r>
    <r>
      <rPr>
        <b/>
        <sz val="12"/>
        <rFont val="Meiryo UI"/>
        <family val="3"/>
        <charset val="128"/>
      </rPr>
      <t xml:space="preserve">
（１～11のうち、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</si>
  <si>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問2-1で「5.」を選択した場合に回答</t>
    </r>
    <r>
      <rPr>
        <b/>
        <sz val="12"/>
        <rFont val="Meiryo UI"/>
        <family val="3"/>
        <charset val="128"/>
      </rPr>
      <t xml:space="preserve">
（１～15のうち、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</si>
  <si>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問3-2で「12.」～「19.」を選択した場合に回答</t>
    </r>
    <r>
      <rPr>
        <b/>
        <sz val="12"/>
        <color theme="1"/>
        <rFont val="Meiryo UI"/>
        <family val="3"/>
        <charset val="128"/>
      </rPr>
      <t xml:space="preserve">
（１～３のうち、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</si>
  <si>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問3-2で「12.」～「18.」を選択した場合に回答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</si>
  <si>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問3-2で「19.」を選択した場合に回答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</si>
  <si>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t>1点滴の管理</t>
    <phoneticPr fontId="1"/>
  </si>
  <si>
    <t>集計用</t>
    <rPh sb="0" eb="3">
      <t>シュウケイヨウ</t>
    </rPh>
    <phoneticPr fontId="1"/>
  </si>
  <si>
    <r>
      <t>5</t>
    </r>
    <r>
      <rPr>
        <sz val="12"/>
        <rFont val="Meiryo UI"/>
        <family val="3"/>
        <charset val="128"/>
      </rPr>
      <t>医療的ケア・医療処置
 の必要性の高まり</t>
    </r>
    <phoneticPr fontId="1"/>
  </si>
  <si>
    <r>
      <t>6</t>
    </r>
    <r>
      <rPr>
        <sz val="12"/>
        <rFont val="Meiryo UI"/>
        <family val="3"/>
        <charset val="128"/>
      </rPr>
      <t>その他、本人の状態等
 の悪化</t>
    </r>
    <phoneticPr fontId="1"/>
  </si>
  <si>
    <r>
      <t>13</t>
    </r>
    <r>
      <rPr>
        <sz val="12"/>
        <rFont val="＠Meiryo UI"/>
        <family val="3"/>
        <charset val="128"/>
      </rPr>
      <t>サ高住</t>
    </r>
    <r>
      <rPr>
        <sz val="11"/>
        <rFont val="＠Meiryo UI"/>
        <family val="3"/>
        <charset val="128"/>
      </rPr>
      <t>（特定施設除く）</t>
    </r>
    <phoneticPr fontId="1"/>
  </si>
  <si>
    <t>在宅サービス</t>
    <rPh sb="0" eb="2">
      <t>ザイタク</t>
    </rPh>
    <phoneticPr fontId="1"/>
  </si>
  <si>
    <t>全体</t>
    <rPh sb="0" eb="2">
      <t>ゼンタイ</t>
    </rPh>
    <phoneticPr fontId="1"/>
  </si>
  <si>
    <t>施設系サービス</t>
    <rPh sb="0" eb="3">
      <t>シセツケイ</t>
    </rPh>
    <phoneticPr fontId="1"/>
  </si>
  <si>
    <t>施設系（特養以外）</t>
    <rPh sb="0" eb="2">
      <t>シセツ</t>
    </rPh>
    <rPh sb="2" eb="3">
      <t>ケイ</t>
    </rPh>
    <rPh sb="4" eb="6">
      <t>トクヨウ</t>
    </rPh>
    <rPh sb="6" eb="8">
      <t>イガイ</t>
    </rPh>
    <phoneticPr fontId="1"/>
  </si>
  <si>
    <r>
      <t>3</t>
    </r>
    <r>
      <rPr>
        <sz val="12"/>
        <rFont val="＠Meiryo UI"/>
        <family val="3"/>
        <charset val="128"/>
      </rPr>
      <t>介護者が一部の居宅サー
　ビスの利用を望まない</t>
    </r>
    <phoneticPr fontId="1"/>
  </si>
  <si>
    <t xml:space="preserve"> は、回答エラーのため、修正してください。エラー内容は、CG列～CS列を参照ください。</t>
    <rPh sb="12" eb="14">
      <t>シュウセイ</t>
    </rPh>
    <rPh sb="24" eb="26">
      <t>ナイヨウ</t>
    </rPh>
    <rPh sb="30" eb="31">
      <t>レツ</t>
    </rPh>
    <rPh sb="34" eb="35">
      <t>レツ</t>
    </rPh>
    <rPh sb="36" eb="38">
      <t>サンショウ</t>
    </rPh>
    <phoneticPr fontId="1"/>
  </si>
  <si>
    <r>
      <t>2</t>
    </r>
    <r>
      <rPr>
        <sz val="11"/>
        <rFont val="Meiryo UI"/>
        <family val="3"/>
        <charset val="128"/>
      </rPr>
      <t>本人が一部の居宅サービス
　の利用を望まない</t>
    </r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</si>
  <si>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</si>
  <si>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</si>
  <si>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</si>
  <si>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</si>
  <si>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</si>
  <si>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</si>
  <si>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</si>
  <si>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</si>
  <si>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</si>
  <si>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</si>
  <si>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</si>
  <si>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</si>
  <si>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</si>
  <si>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phoneticPr fontId="1"/>
  </si>
  <si>
    <t>30人目</t>
    <rPh sb="2" eb="3">
      <t>ニン</t>
    </rPh>
    <rPh sb="3" eb="4">
      <t>メ</t>
    </rPh>
    <phoneticPr fontId="1"/>
  </si>
  <si>
    <t>自動表示</t>
    <rPh sb="0" eb="4">
      <t>ジドウヒョウジ</t>
    </rPh>
    <phoneticPr fontId="1"/>
  </si>
  <si>
    <t>の中に、R7年12月1日現在の状況について回答してください。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</si>
</sst>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ＭＳ Ｐゴシック"/>
      <family val="2"/>
      <scheme val="minor"/>
    </font>
    <font>
      <b/>
      <sz val="20"/>
      <name val="Meiryo UI"/>
      <family val="3"/>
      <charset val="128"/>
    </font>
    <font>
      <sz val="20"/>
      <color theme="1"/>
      <name val="ＭＳ Ｐゴシック"/>
      <family val="2"/>
      <scheme val="minor"/>
    </font>
    <font>
      <b/>
      <u/>
      <sz val="18"/>
      <name val="Meiryo UI"/>
      <family val="3"/>
      <charset val="128"/>
    </font>
    <font>
      <b/>
      <sz val="16"/>
      <color theme="3"/>
      <name val="Meiryo UI"/>
      <family val="3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0"/>
      <color rgb="FFC00000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  <font>
      <b/>
      <u/>
      <sz val="12"/>
      <color rgb="FFFF0000"/>
      <name val="Meiryo UI"/>
      <family val="3"/>
      <charset val="128"/>
    </font>
    <font>
      <sz val="11"/>
      <color theme="0"/>
      <name val="ＭＳ Ｐゴシック"/>
      <family val="2"/>
      <scheme val="minor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3"/>
      <color theme="1"/>
      <name val="ＭＳ Ｐゴシック"/>
      <family val="2"/>
      <scheme val="minor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＠Meiryo UI"/>
      <family val="3"/>
      <charset val="128"/>
    </font>
    <font>
      <sz val="14"/>
      <name val="@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/>
      <sz val="12"/>
      <name val="Meiryo UI"/>
      <family val="3"/>
      <charset val="128"/>
    </font>
    <font>
      <sz val="11"/>
      <name val="＠Meiryo UI"/>
      <family val="3"/>
      <charset val="128"/>
    </font>
    <font>
      <sz val="1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Border="1"/>
    <xf numFmtId="0" fontId="8" fillId="0" borderId="0" xfId="0" applyFont="1" applyAlignment="1">
      <alignment vertical="top"/>
    </xf>
    <xf numFmtId="0" fontId="9" fillId="0" borderId="0" xfId="0" applyFont="1"/>
    <xf numFmtId="0" fontId="13" fillId="0" borderId="0" xfId="0" applyFont="1" applyAlignment="1">
      <alignment vertical="top"/>
    </xf>
    <xf numFmtId="0" fontId="20" fillId="0" borderId="0" xfId="0" applyFont="1"/>
    <xf numFmtId="0" fontId="26" fillId="0" borderId="0" xfId="0" applyFont="1" applyBorder="1" applyAlignment="1">
      <alignment horizontal="left" vertical="top" wrapText="1"/>
    </xf>
    <xf numFmtId="0" fontId="28" fillId="0" borderId="0" xfId="0" applyFont="1"/>
    <xf numFmtId="0" fontId="14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13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5" fillId="0" borderId="0" xfId="0" applyFont="1"/>
    <xf numFmtId="0" fontId="29" fillId="4" borderId="19" xfId="0" applyFont="1" applyFill="1" applyBorder="1" applyAlignment="1">
      <alignment horizontal="left" vertical="top" wrapText="1"/>
    </xf>
    <xf numFmtId="0" fontId="28" fillId="2" borderId="0" xfId="0" applyFont="1" applyFill="1"/>
    <xf numFmtId="0" fontId="26" fillId="2" borderId="0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vertical="top" wrapText="1"/>
    </xf>
    <xf numFmtId="0" fontId="34" fillId="9" borderId="33" xfId="0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15" fillId="0" borderId="14" xfId="0" applyFont="1" applyBorder="1"/>
    <xf numFmtId="0" fontId="15" fillId="0" borderId="0" xfId="0" applyFont="1"/>
    <xf numFmtId="0" fontId="35" fillId="0" borderId="14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6" fillId="5" borderId="47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left" vertical="distributed" wrapText="1"/>
    </xf>
    <xf numFmtId="0" fontId="11" fillId="4" borderId="22" xfId="0" applyFont="1" applyFill="1" applyBorder="1" applyAlignment="1">
      <alignment horizontal="left" vertical="top" wrapText="1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17" fillId="9" borderId="35" xfId="0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17" fillId="9" borderId="39" xfId="0" applyFont="1" applyFill="1" applyBorder="1" applyAlignment="1" applyProtection="1">
      <alignment horizontal="center" vertical="center"/>
      <protection locked="0"/>
    </xf>
    <xf numFmtId="0" fontId="17" fillId="9" borderId="49" xfId="0" applyFont="1" applyFill="1" applyBorder="1" applyAlignment="1" applyProtection="1">
      <alignment horizontal="center" vertical="center"/>
      <protection locked="0"/>
    </xf>
    <xf numFmtId="0" fontId="17" fillId="9" borderId="58" xfId="0" applyFont="1" applyFill="1" applyBorder="1" applyAlignment="1" applyProtection="1">
      <alignment horizontal="center" vertical="center"/>
      <protection locked="0"/>
    </xf>
    <xf numFmtId="0" fontId="17" fillId="9" borderId="9" xfId="0" applyFont="1" applyFill="1" applyBorder="1" applyAlignment="1" applyProtection="1">
      <alignment horizontal="center" vertical="center"/>
      <protection locked="0"/>
    </xf>
    <xf numFmtId="0" fontId="17" fillId="9" borderId="10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0" fontId="17" fillId="9" borderId="29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9" borderId="40" xfId="0" applyFont="1" applyFill="1" applyBorder="1" applyAlignment="1" applyProtection="1">
      <alignment horizontal="center" vertical="center"/>
      <protection locked="0"/>
    </xf>
    <xf numFmtId="0" fontId="17" fillId="9" borderId="50" xfId="0" applyFont="1" applyFill="1" applyBorder="1" applyAlignment="1" applyProtection="1">
      <alignment horizontal="center" vertical="center"/>
      <protection locked="0"/>
    </xf>
    <xf numFmtId="0" fontId="17" fillId="9" borderId="24" xfId="0" applyFont="1" applyFill="1" applyBorder="1" applyAlignment="1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0" fontId="17" fillId="9" borderId="38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37" xfId="0" applyFont="1" applyFill="1" applyBorder="1" applyAlignment="1" applyProtection="1">
      <alignment horizontal="center" vertical="center"/>
      <protection locked="0"/>
    </xf>
    <xf numFmtId="0" fontId="17" fillId="9" borderId="27" xfId="0" applyFont="1" applyFill="1" applyBorder="1" applyAlignment="1" applyProtection="1">
      <alignment horizontal="center" vertical="center"/>
      <protection locked="0"/>
    </xf>
    <xf numFmtId="0" fontId="17" fillId="9" borderId="25" xfId="0" applyFont="1" applyFill="1" applyBorder="1" applyAlignment="1" applyProtection="1">
      <alignment horizontal="center" vertical="center"/>
      <protection locked="0"/>
    </xf>
    <xf numFmtId="0" fontId="21" fillId="6" borderId="1" xfId="2" applyFill="1" applyBorder="1" applyAlignment="1">
      <alignment horizontal="center" vertical="center"/>
    </xf>
    <xf numFmtId="0" fontId="21" fillId="6" borderId="1" xfId="2" applyFill="1" applyBorder="1" applyAlignment="1">
      <alignment vertical="center"/>
    </xf>
    <xf numFmtId="0" fontId="26" fillId="0" borderId="0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29" fillId="4" borderId="45" xfId="0" applyFont="1" applyFill="1" applyBorder="1" applyAlignment="1">
      <alignment vertical="top" textRotation="255" wrapText="1"/>
    </xf>
    <xf numFmtId="0" fontId="29" fillId="4" borderId="3" xfId="0" applyFont="1" applyFill="1" applyBorder="1" applyAlignment="1">
      <alignment vertical="top" textRotation="255" wrapText="1"/>
    </xf>
    <xf numFmtId="0" fontId="29" fillId="4" borderId="30" xfId="0" applyFont="1" applyFill="1" applyBorder="1" applyAlignment="1">
      <alignment vertical="top" textRotation="255" wrapText="1"/>
    </xf>
    <xf numFmtId="0" fontId="29" fillId="4" borderId="7" xfId="0" applyFont="1" applyFill="1" applyBorder="1" applyAlignment="1">
      <alignment vertical="top" textRotation="255" wrapText="1"/>
    </xf>
    <xf numFmtId="0" fontId="41" fillId="4" borderId="3" xfId="0" applyFont="1" applyFill="1" applyBorder="1" applyAlignment="1">
      <alignment horizontal="left" vertical="top" textRotation="180" wrapText="1"/>
    </xf>
    <xf numFmtId="0" fontId="29" fillId="4" borderId="3" xfId="0" applyFont="1" applyFill="1" applyBorder="1" applyAlignment="1">
      <alignment horizontal="left" vertical="top" textRotation="255" wrapText="1"/>
    </xf>
    <xf numFmtId="0" fontId="29" fillId="4" borderId="30" xfId="0" applyFont="1" applyFill="1" applyBorder="1" applyAlignment="1">
      <alignment horizontal="left" vertical="top" textRotation="255" wrapText="1"/>
    </xf>
    <xf numFmtId="0" fontId="29" fillId="4" borderId="20" xfId="0" applyFont="1" applyFill="1" applyBorder="1" applyAlignment="1">
      <alignment horizontal="left" vertical="top" wrapText="1"/>
    </xf>
    <xf numFmtId="0" fontId="29" fillId="4" borderId="22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29" fillId="4" borderId="4" xfId="0" applyFont="1" applyFill="1" applyBorder="1" applyAlignment="1">
      <alignment vertical="top" textRotation="255" wrapText="1"/>
    </xf>
    <xf numFmtId="0" fontId="29" fillId="4" borderId="45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/>
    </xf>
    <xf numFmtId="0" fontId="29" fillId="4" borderId="3" xfId="0" applyFont="1" applyFill="1" applyBorder="1" applyAlignment="1">
      <alignment vertical="top" textRotation="255"/>
    </xf>
    <xf numFmtId="0" fontId="29" fillId="4" borderId="4" xfId="0" applyFont="1" applyFill="1" applyBorder="1" applyAlignment="1">
      <alignment vertical="top" textRotation="255"/>
    </xf>
    <xf numFmtId="0" fontId="29" fillId="4" borderId="30" xfId="0" applyFont="1" applyFill="1" applyBorder="1" applyAlignment="1">
      <alignment vertical="top" textRotation="255"/>
    </xf>
    <xf numFmtId="0" fontId="29" fillId="4" borderId="28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 wrapText="1"/>
    </xf>
    <xf numFmtId="0" fontId="29" fillId="4" borderId="0" xfId="0" applyFont="1" applyFill="1" applyBorder="1" applyAlignment="1">
      <alignment vertical="top" textRotation="255" wrapText="1"/>
    </xf>
    <xf numFmtId="0" fontId="29" fillId="4" borderId="28" xfId="0" applyFont="1" applyFill="1" applyBorder="1" applyAlignment="1">
      <alignment vertical="top" textRotation="255" wrapText="1"/>
    </xf>
    <xf numFmtId="0" fontId="29" fillId="4" borderId="61" xfId="0" applyFont="1" applyFill="1" applyBorder="1" applyAlignment="1">
      <alignment vertical="top" textRotation="255" wrapText="1"/>
    </xf>
    <xf numFmtId="0" fontId="29" fillId="4" borderId="4" xfId="0" applyFont="1" applyFill="1" applyBorder="1" applyAlignment="1">
      <alignment horizontal="left" vertical="top" textRotation="255" wrapText="1"/>
    </xf>
    <xf numFmtId="0" fontId="29" fillId="4" borderId="28" xfId="0" applyFont="1" applyFill="1" applyBorder="1" applyAlignment="1">
      <alignment horizontal="left" vertical="top" textRotation="255" wrapText="1"/>
    </xf>
    <xf numFmtId="0" fontId="29" fillId="4" borderId="0" xfId="0" applyFont="1" applyFill="1" applyBorder="1" applyAlignment="1">
      <alignment horizontal="left" vertical="top" textRotation="255" wrapText="1"/>
    </xf>
    <xf numFmtId="0" fontId="41" fillId="4" borderId="44" xfId="0" applyFont="1" applyFill="1" applyBorder="1" applyAlignment="1">
      <alignment horizontal="left" vertical="top" textRotation="180" wrapText="1"/>
    </xf>
    <xf numFmtId="0" fontId="0" fillId="11" borderId="0" xfId="0" applyFill="1"/>
    <xf numFmtId="0" fontId="0" fillId="2" borderId="0" xfId="0" applyFill="1"/>
    <xf numFmtId="0" fontId="39" fillId="12" borderId="1" xfId="0" applyFont="1" applyFill="1" applyBorder="1" applyAlignment="1">
      <alignment horizontal="left" vertical="center" wrapText="1"/>
    </xf>
    <xf numFmtId="0" fontId="36" fillId="12" borderId="1" xfId="0" applyFont="1" applyFill="1" applyBorder="1" applyAlignment="1" applyProtection="1">
      <alignment vertical="center" wrapText="1"/>
      <protection locked="0"/>
    </xf>
    <xf numFmtId="0" fontId="0" fillId="0" borderId="42" xfId="0" applyBorder="1"/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30" xfId="0" applyFont="1" applyFill="1" applyBorder="1" applyAlignment="1" applyProtection="1">
      <alignment horizontal="center" vertical="center"/>
      <protection locked="0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26" fillId="8" borderId="34" xfId="0" applyFont="1" applyFill="1" applyBorder="1" applyAlignment="1">
      <alignment horizontal="center" vertical="top" wrapText="1"/>
    </xf>
    <xf numFmtId="0" fontId="26" fillId="8" borderId="1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left" vertical="top" wrapText="1"/>
    </xf>
    <xf numFmtId="0" fontId="14" fillId="4" borderId="17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4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3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4" fillId="4" borderId="55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5" fillId="4" borderId="4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top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 textRotation="255" wrapText="1"/>
    </xf>
    <xf numFmtId="0" fontId="29" fillId="4" borderId="4" xfId="0" applyFont="1" applyFill="1" applyBorder="1" applyAlignment="1">
      <alignment horizontal="center" vertical="top" textRotation="255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19" fillId="7" borderId="1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1049354</xdr:colOff>
      <xdr:row>5</xdr:row>
      <xdr:rowOff>110066</xdr:rowOff>
    </xdr:from>
    <xdr:to>
      <xdr:col>60</xdr:col>
      <xdr:colOff>4673599</xdr:colOff>
      <xdr:row>6</xdr:row>
      <xdr:rowOff>368299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73BE8F-E552-4692-84F6-D6B1F58D1B8B}"/>
            </a:ext>
          </a:extLst>
        </xdr:cNvPr>
        <xdr:cNvSpPr/>
      </xdr:nvSpPr>
      <xdr:spPr>
        <a:xfrm>
          <a:off x="34535021" y="1794933"/>
          <a:ext cx="3624245" cy="529166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利用者にとって適切と思うサービスを選択してください。</a:t>
          </a:r>
        </a:p>
      </xdr:txBody>
    </xdr:sp>
    <xdr:clientData/>
  </xdr:twoCellAnchor>
  <xdr:twoCellAnchor>
    <xdr:from>
      <xdr:col>71</xdr:col>
      <xdr:colOff>297388</xdr:colOff>
      <xdr:row>5</xdr:row>
      <xdr:rowOff>64557</xdr:rowOff>
    </xdr:from>
    <xdr:to>
      <xdr:col>79</xdr:col>
      <xdr:colOff>317500</xdr:colOff>
      <xdr:row>6</xdr:row>
      <xdr:rowOff>377191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CA62470-073E-4AB0-9C10-F8252643A4C2}"/>
            </a:ext>
          </a:extLst>
        </xdr:cNvPr>
        <xdr:cNvSpPr/>
      </xdr:nvSpPr>
      <xdr:spPr>
        <a:xfrm>
          <a:off x="41784055" y="1736724"/>
          <a:ext cx="3660778" cy="587800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住まい・施設等（「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」～「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」）</a:t>
          </a:r>
          <a:r>
            <a:rPr kumimoji="1" lang="ja-JP" altLang="en-US" sz="12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１つでも</a:t>
          </a:r>
          <a:endParaRPr kumimoji="1" lang="en-US" altLang="ja-JP" sz="12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選択した場合は、問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3-3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以降も回答</a:t>
          </a:r>
        </a:p>
      </xdr:txBody>
    </xdr:sp>
    <xdr:clientData/>
  </xdr:twoCellAnchor>
  <xdr:twoCellAnchor>
    <xdr:from>
      <xdr:col>60</xdr:col>
      <xdr:colOff>398055</xdr:colOff>
      <xdr:row>9</xdr:row>
      <xdr:rowOff>2170218</xdr:rowOff>
    </xdr:from>
    <xdr:to>
      <xdr:col>60</xdr:col>
      <xdr:colOff>3669030</xdr:colOff>
      <xdr:row>10</xdr:row>
      <xdr:rowOff>75564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CBFA7E-E9D1-48CD-BB09-50B808467A2C}"/>
            </a:ext>
          </a:extLst>
        </xdr:cNvPr>
        <xdr:cNvSpPr/>
      </xdr:nvSpPr>
      <xdr:spPr>
        <a:xfrm>
          <a:off x="33989555" y="4853093"/>
          <a:ext cx="3270975" cy="746971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「在宅サービス」と「住まい・施設</a:t>
          </a: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等」の定義は、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3-2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A430-451D-4A6F-8488-76581CE3C509}">
  <sheetPr codeName="Sheet1"/>
  <dimension ref="A1:CS68"/>
  <sheetViews>
    <sheetView showGridLines="0" tabSelected="1" zoomScale="60" zoomScaleNormal="60" zoomScaleSheetLayoutView="55" zoomScalePageLayoutView="5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C6" sqref="C6"/>
    </sheetView>
  </sheetViews>
  <sheetFormatPr defaultColWidth="3.90625" defaultRowHeight="13"/>
  <cols>
    <col min="1" max="1" width="10" customWidth="1"/>
    <col min="2" max="4" width="30.36328125" customWidth="1"/>
    <col min="5" max="18" width="6.6328125" customWidth="1"/>
    <col min="19" max="26" width="8.36328125" customWidth="1"/>
    <col min="27" max="60" width="6.6328125" customWidth="1"/>
    <col min="61" max="61" width="72.453125" customWidth="1"/>
    <col min="62" max="80" width="6.6328125" customWidth="1"/>
    <col min="81" max="83" width="46.6328125" customWidth="1"/>
    <col min="85" max="90" width="52.6328125" customWidth="1"/>
    <col min="91" max="91" width="55.6328125" customWidth="1"/>
    <col min="92" max="93" width="70.6328125" customWidth="1"/>
    <col min="94" max="94" width="100.6328125" customWidth="1"/>
    <col min="95" max="97" width="70.6328125" customWidth="1"/>
  </cols>
  <sheetData>
    <row r="1" spans="1:97" s="3" customFormat="1" ht="26" customHeight="1">
      <c r="B1" s="10" t="s">
        <v>75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97" s="9" customFormat="1" ht="48" customHeight="1" thickBot="1">
      <c r="B2" s="121" t="s">
        <v>46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97" s="9" customFormat="1" ht="23" customHeight="1" thickBot="1">
      <c r="B3" s="25" t="s">
        <v>76</v>
      </c>
      <c r="C3" s="119" t="s">
        <v>290</v>
      </c>
      <c r="D3" s="120"/>
      <c r="E3" s="116"/>
      <c r="F3" s="117"/>
      <c r="G3" s="118"/>
      <c r="H3" s="26" t="s">
        <v>272</v>
      </c>
      <c r="I3" s="8"/>
      <c r="J3" s="8"/>
      <c r="K3" s="8"/>
      <c r="L3" s="8"/>
      <c r="M3" s="8"/>
      <c r="N3" s="8"/>
      <c r="Q3" s="69"/>
      <c r="R3" s="69"/>
      <c r="S3" s="69"/>
      <c r="T3" s="113"/>
      <c r="U3" s="114"/>
      <c r="V3" s="115"/>
      <c r="W3" s="71" t="s">
        <v>77</v>
      </c>
      <c r="X3" s="8"/>
      <c r="Y3" s="8"/>
      <c r="Z3" s="8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</row>
    <row r="4" spans="1:97" s="22" customFormat="1" ht="8.5" customHeight="1" thickBo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</row>
    <row r="5" spans="1:97" s="28" customFormat="1" ht="27" customHeight="1" thickTop="1" thickBot="1">
      <c r="A5" s="27"/>
      <c r="B5" s="110" t="s">
        <v>30</v>
      </c>
      <c r="C5" s="111"/>
      <c r="D5" s="112"/>
      <c r="E5" s="122" t="s">
        <v>29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10" t="s">
        <v>34</v>
      </c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2"/>
    </row>
    <row r="6" spans="1:97" s="32" customFormat="1" ht="22" customHeight="1" thickTop="1">
      <c r="A6" s="29"/>
      <c r="B6" s="30" t="s">
        <v>0</v>
      </c>
      <c r="C6" s="30" t="s">
        <v>1</v>
      </c>
      <c r="D6" s="31" t="s">
        <v>2</v>
      </c>
      <c r="E6" s="150" t="s">
        <v>3</v>
      </c>
      <c r="F6" s="150"/>
      <c r="G6" s="150"/>
      <c r="H6" s="150"/>
      <c r="I6" s="150"/>
      <c r="J6" s="150"/>
      <c r="K6" s="151"/>
      <c r="L6" s="167" t="s">
        <v>4</v>
      </c>
      <c r="M6" s="168"/>
      <c r="N6" s="168"/>
      <c r="O6" s="168"/>
      <c r="P6" s="168"/>
      <c r="Q6" s="168"/>
      <c r="R6" s="169"/>
      <c r="S6" s="150" t="s">
        <v>5</v>
      </c>
      <c r="T6" s="150"/>
      <c r="U6" s="150"/>
      <c r="V6" s="150"/>
      <c r="W6" s="150"/>
      <c r="X6" s="150"/>
      <c r="Y6" s="150"/>
      <c r="Z6" s="150"/>
      <c r="AA6" s="131" t="s">
        <v>6</v>
      </c>
      <c r="AB6" s="132"/>
      <c r="AC6" s="132"/>
      <c r="AD6" s="132"/>
      <c r="AE6" s="132"/>
      <c r="AF6" s="132"/>
      <c r="AG6" s="132"/>
      <c r="AH6" s="133"/>
      <c r="AI6" s="144" t="s">
        <v>7</v>
      </c>
      <c r="AJ6" s="145"/>
      <c r="AK6" s="145"/>
      <c r="AL6" s="145"/>
      <c r="AM6" s="145"/>
      <c r="AN6" s="145"/>
      <c r="AO6" s="145"/>
      <c r="AP6" s="145"/>
      <c r="AQ6" s="145"/>
      <c r="AR6" s="145"/>
      <c r="AS6" s="146"/>
      <c r="AT6" s="176" t="s">
        <v>8</v>
      </c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8"/>
      <c r="BI6" s="30" t="s">
        <v>9</v>
      </c>
      <c r="BJ6" s="150" t="s">
        <v>10</v>
      </c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1"/>
      <c r="CC6" s="30" t="s">
        <v>11</v>
      </c>
      <c r="CD6" s="30" t="s">
        <v>12</v>
      </c>
      <c r="CE6" s="30" t="s">
        <v>13</v>
      </c>
    </row>
    <row r="7" spans="1:97" s="1" customFormat="1" ht="32" customHeight="1">
      <c r="A7" s="12"/>
      <c r="B7" s="17"/>
      <c r="C7" s="17"/>
      <c r="D7" s="19"/>
      <c r="E7" s="155"/>
      <c r="F7" s="155"/>
      <c r="G7" s="155"/>
      <c r="H7" s="155"/>
      <c r="I7" s="155"/>
      <c r="J7" s="155"/>
      <c r="K7" s="156"/>
      <c r="L7" s="154"/>
      <c r="M7" s="155"/>
      <c r="N7" s="155"/>
      <c r="O7" s="155"/>
      <c r="P7" s="155"/>
      <c r="Q7" s="155"/>
      <c r="R7" s="156"/>
      <c r="S7" s="155"/>
      <c r="T7" s="155"/>
      <c r="U7" s="155"/>
      <c r="V7" s="155"/>
      <c r="W7" s="155"/>
      <c r="X7" s="155"/>
      <c r="Y7" s="155"/>
      <c r="Z7" s="155"/>
      <c r="AA7" s="134" t="s">
        <v>49</v>
      </c>
      <c r="AB7" s="135"/>
      <c r="AC7" s="135"/>
      <c r="AD7" s="135"/>
      <c r="AE7" s="135"/>
      <c r="AF7" s="135"/>
      <c r="AG7" s="135"/>
      <c r="AH7" s="136"/>
      <c r="AI7" s="147" t="s">
        <v>47</v>
      </c>
      <c r="AJ7" s="148"/>
      <c r="AK7" s="148"/>
      <c r="AL7" s="148"/>
      <c r="AM7" s="148"/>
      <c r="AN7" s="148"/>
      <c r="AO7" s="148"/>
      <c r="AP7" s="148"/>
      <c r="AQ7" s="148"/>
      <c r="AR7" s="148"/>
      <c r="AS7" s="149"/>
      <c r="AT7" s="179" t="s">
        <v>48</v>
      </c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4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1"/>
      <c r="CC7" s="43" t="s">
        <v>226</v>
      </c>
      <c r="CD7" s="43" t="s">
        <v>227</v>
      </c>
      <c r="CE7" s="43" t="s">
        <v>225</v>
      </c>
    </row>
    <row r="8" spans="1:97" s="6" customFormat="1" ht="13.75" customHeight="1">
      <c r="A8" s="13"/>
      <c r="B8" s="140" t="s">
        <v>237</v>
      </c>
      <c r="C8" s="140" t="s">
        <v>238</v>
      </c>
      <c r="D8" s="152" t="s">
        <v>239</v>
      </c>
      <c r="E8" s="126" t="s">
        <v>240</v>
      </c>
      <c r="F8" s="126"/>
      <c r="G8" s="126"/>
      <c r="H8" s="126"/>
      <c r="I8" s="126"/>
      <c r="J8" s="126"/>
      <c r="K8" s="152"/>
      <c r="L8" s="125" t="s">
        <v>241</v>
      </c>
      <c r="M8" s="126"/>
      <c r="N8" s="126"/>
      <c r="O8" s="126"/>
      <c r="P8" s="126"/>
      <c r="Q8" s="126"/>
      <c r="R8" s="152"/>
      <c r="S8" s="159" t="s">
        <v>248</v>
      </c>
      <c r="T8" s="126"/>
      <c r="U8" s="126"/>
      <c r="V8" s="126"/>
      <c r="W8" s="126"/>
      <c r="X8" s="126"/>
      <c r="Y8" s="126"/>
      <c r="Z8" s="126"/>
      <c r="AA8" s="125" t="s">
        <v>242</v>
      </c>
      <c r="AB8" s="126"/>
      <c r="AC8" s="126"/>
      <c r="AD8" s="126"/>
      <c r="AE8" s="126"/>
      <c r="AF8" s="126"/>
      <c r="AG8" s="126"/>
      <c r="AH8" s="127"/>
      <c r="AI8" s="141" t="s">
        <v>243</v>
      </c>
      <c r="AJ8" s="142"/>
      <c r="AK8" s="142"/>
      <c r="AL8" s="142"/>
      <c r="AM8" s="142"/>
      <c r="AN8" s="142"/>
      <c r="AO8" s="142"/>
      <c r="AP8" s="142"/>
      <c r="AQ8" s="142"/>
      <c r="AR8" s="142"/>
      <c r="AS8" s="143"/>
      <c r="AT8" s="162" t="s">
        <v>244</v>
      </c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3"/>
      <c r="BI8" s="139" t="s">
        <v>250</v>
      </c>
      <c r="BJ8" s="126" t="s">
        <v>249</v>
      </c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52"/>
      <c r="CC8" s="140" t="s">
        <v>245</v>
      </c>
      <c r="CD8" s="137" t="s">
        <v>246</v>
      </c>
      <c r="CE8" s="137" t="s">
        <v>247</v>
      </c>
      <c r="CM8" s="7"/>
    </row>
    <row r="9" spans="1:97" s="2" customFormat="1" ht="13.75" customHeight="1">
      <c r="A9" s="14"/>
      <c r="B9" s="138"/>
      <c r="C9" s="138"/>
      <c r="D9" s="153"/>
      <c r="E9" s="129"/>
      <c r="F9" s="129"/>
      <c r="G9" s="129"/>
      <c r="H9" s="129"/>
      <c r="I9" s="129"/>
      <c r="J9" s="129"/>
      <c r="K9" s="153"/>
      <c r="L9" s="128"/>
      <c r="M9" s="129"/>
      <c r="N9" s="129"/>
      <c r="O9" s="129"/>
      <c r="P9" s="129"/>
      <c r="Q9" s="129"/>
      <c r="R9" s="153"/>
      <c r="S9" s="129"/>
      <c r="T9" s="129"/>
      <c r="U9" s="129"/>
      <c r="V9" s="129"/>
      <c r="W9" s="129"/>
      <c r="X9" s="129"/>
      <c r="Y9" s="129"/>
      <c r="Z9" s="129"/>
      <c r="AA9" s="128"/>
      <c r="AB9" s="129"/>
      <c r="AC9" s="129"/>
      <c r="AD9" s="129"/>
      <c r="AE9" s="129"/>
      <c r="AF9" s="129"/>
      <c r="AG9" s="129"/>
      <c r="AH9" s="130"/>
      <c r="AI9" s="141"/>
      <c r="AJ9" s="142"/>
      <c r="AK9" s="142"/>
      <c r="AL9" s="142"/>
      <c r="AM9" s="142"/>
      <c r="AN9" s="142"/>
      <c r="AO9" s="142"/>
      <c r="AP9" s="142"/>
      <c r="AQ9" s="142"/>
      <c r="AR9" s="142"/>
      <c r="AS9" s="143"/>
      <c r="AT9" s="16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3"/>
      <c r="BI9" s="138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53"/>
      <c r="CC9" s="138"/>
      <c r="CD9" s="138"/>
      <c r="CE9" s="138"/>
    </row>
    <row r="10" spans="1:97" s="2" customFormat="1" ht="223.75" customHeight="1">
      <c r="A10" s="14"/>
      <c r="B10" s="85" t="s">
        <v>33</v>
      </c>
      <c r="C10" s="86" t="s">
        <v>31</v>
      </c>
      <c r="D10" s="87" t="s">
        <v>32</v>
      </c>
      <c r="E10" s="89" t="s">
        <v>163</v>
      </c>
      <c r="F10" s="79" t="s">
        <v>231</v>
      </c>
      <c r="G10" s="91" t="s">
        <v>164</v>
      </c>
      <c r="H10" s="91" t="s">
        <v>165</v>
      </c>
      <c r="I10" s="79" t="s">
        <v>264</v>
      </c>
      <c r="J10" s="79" t="s">
        <v>265</v>
      </c>
      <c r="K10" s="93" t="s">
        <v>166</v>
      </c>
      <c r="L10" s="78" t="s">
        <v>162</v>
      </c>
      <c r="M10" s="182" t="s">
        <v>273</v>
      </c>
      <c r="N10" s="79" t="s">
        <v>167</v>
      </c>
      <c r="O10" s="79" t="s">
        <v>168</v>
      </c>
      <c r="P10" s="79" t="s">
        <v>169</v>
      </c>
      <c r="Q10" s="79" t="s">
        <v>170</v>
      </c>
      <c r="R10" s="80" t="s">
        <v>232</v>
      </c>
      <c r="S10" s="79" t="s">
        <v>163</v>
      </c>
      <c r="T10" s="79" t="s">
        <v>172</v>
      </c>
      <c r="U10" s="79" t="s">
        <v>271</v>
      </c>
      <c r="V10" s="79" t="s">
        <v>233</v>
      </c>
      <c r="W10" s="79" t="s">
        <v>171</v>
      </c>
      <c r="X10" s="79" t="s">
        <v>173</v>
      </c>
      <c r="Y10" s="79" t="s">
        <v>234</v>
      </c>
      <c r="Z10" s="79" t="s">
        <v>235</v>
      </c>
      <c r="AA10" s="78" t="s">
        <v>174</v>
      </c>
      <c r="AB10" s="79" t="s">
        <v>175</v>
      </c>
      <c r="AC10" s="79" t="s">
        <v>176</v>
      </c>
      <c r="AD10" s="79" t="s">
        <v>177</v>
      </c>
      <c r="AE10" s="79" t="s">
        <v>178</v>
      </c>
      <c r="AF10" s="79" t="s">
        <v>179</v>
      </c>
      <c r="AG10" s="79" t="s">
        <v>180</v>
      </c>
      <c r="AH10" s="81" t="s">
        <v>181</v>
      </c>
      <c r="AI10" s="78" t="s">
        <v>182</v>
      </c>
      <c r="AJ10" s="79" t="s">
        <v>183</v>
      </c>
      <c r="AK10" s="79" t="s">
        <v>184</v>
      </c>
      <c r="AL10" s="79" t="s">
        <v>185</v>
      </c>
      <c r="AM10" s="79" t="s">
        <v>186</v>
      </c>
      <c r="AN10" s="79" t="s">
        <v>187</v>
      </c>
      <c r="AO10" s="79" t="s">
        <v>188</v>
      </c>
      <c r="AP10" s="79" t="s">
        <v>189</v>
      </c>
      <c r="AQ10" s="79" t="s">
        <v>190</v>
      </c>
      <c r="AR10" s="79" t="s">
        <v>236</v>
      </c>
      <c r="AS10" s="81" t="s">
        <v>191</v>
      </c>
      <c r="AT10" s="78" t="s">
        <v>262</v>
      </c>
      <c r="AU10" s="83" t="s">
        <v>192</v>
      </c>
      <c r="AV10" s="83" t="s">
        <v>193</v>
      </c>
      <c r="AW10" s="83" t="s">
        <v>194</v>
      </c>
      <c r="AX10" s="83" t="s">
        <v>195</v>
      </c>
      <c r="AY10" s="83" t="s">
        <v>196</v>
      </c>
      <c r="AZ10" s="83" t="s">
        <v>197</v>
      </c>
      <c r="BA10" s="83" t="s">
        <v>198</v>
      </c>
      <c r="BB10" s="83" t="s">
        <v>199</v>
      </c>
      <c r="BC10" s="83" t="s">
        <v>200</v>
      </c>
      <c r="BD10" s="83" t="s">
        <v>201</v>
      </c>
      <c r="BE10" s="83" t="s">
        <v>202</v>
      </c>
      <c r="BF10" s="83" t="s">
        <v>203</v>
      </c>
      <c r="BG10" s="83" t="s">
        <v>204</v>
      </c>
      <c r="BH10" s="84" t="s">
        <v>205</v>
      </c>
      <c r="BI10" s="39" t="s">
        <v>50</v>
      </c>
      <c r="BJ10" s="82" t="s">
        <v>206</v>
      </c>
      <c r="BK10" s="83" t="s">
        <v>207</v>
      </c>
      <c r="BL10" s="83" t="s">
        <v>208</v>
      </c>
      <c r="BM10" s="83" t="s">
        <v>209</v>
      </c>
      <c r="BN10" s="83" t="s">
        <v>210</v>
      </c>
      <c r="BO10" s="83" t="s">
        <v>211</v>
      </c>
      <c r="BP10" s="83" t="s">
        <v>212</v>
      </c>
      <c r="BQ10" s="83" t="s">
        <v>213</v>
      </c>
      <c r="BR10" s="83" t="s">
        <v>214</v>
      </c>
      <c r="BS10" s="83" t="s">
        <v>215</v>
      </c>
      <c r="BT10" s="83" t="s">
        <v>216</v>
      </c>
      <c r="BU10" s="83" t="s">
        <v>217</v>
      </c>
      <c r="BV10" s="83" t="s">
        <v>266</v>
      </c>
      <c r="BW10" s="83" t="s">
        <v>218</v>
      </c>
      <c r="BX10" s="83" t="s">
        <v>219</v>
      </c>
      <c r="BY10" s="83" t="s">
        <v>220</v>
      </c>
      <c r="BZ10" s="83" t="s">
        <v>221</v>
      </c>
      <c r="CA10" s="83" t="s">
        <v>222</v>
      </c>
      <c r="CB10" s="84" t="s">
        <v>223</v>
      </c>
      <c r="CC10" s="42" t="s">
        <v>51</v>
      </c>
      <c r="CD10" s="42" t="s">
        <v>52</v>
      </c>
      <c r="CE10" s="42" t="s">
        <v>53</v>
      </c>
      <c r="CG10" s="187" t="s">
        <v>45</v>
      </c>
      <c r="CH10" s="187"/>
    </row>
    <row r="11" spans="1:97" s="2" customFormat="1" ht="10.25" customHeight="1">
      <c r="A11" s="14"/>
      <c r="B11" s="21"/>
      <c r="C11" s="21"/>
      <c r="D11" s="21"/>
      <c r="E11" s="90"/>
      <c r="F11" s="88"/>
      <c r="G11" s="92"/>
      <c r="H11" s="92"/>
      <c r="I11" s="88"/>
      <c r="J11" s="88"/>
      <c r="K11" s="94"/>
      <c r="L11" s="95"/>
      <c r="M11" s="183"/>
      <c r="N11" s="88"/>
      <c r="O11" s="88"/>
      <c r="P11" s="88"/>
      <c r="Q11" s="96"/>
      <c r="R11" s="97"/>
      <c r="S11" s="95"/>
      <c r="T11" s="88"/>
      <c r="U11" s="88">
        <v>1</v>
      </c>
      <c r="V11" s="88"/>
      <c r="W11" s="88"/>
      <c r="X11" s="88"/>
      <c r="Y11" s="88"/>
      <c r="Z11" s="97"/>
      <c r="AA11" s="95"/>
      <c r="AB11" s="88"/>
      <c r="AC11" s="88"/>
      <c r="AD11" s="88"/>
      <c r="AE11" s="88"/>
      <c r="AF11" s="88"/>
      <c r="AG11" s="88"/>
      <c r="AH11" s="97"/>
      <c r="AI11" s="98"/>
      <c r="AJ11" s="88"/>
      <c r="AK11" s="88"/>
      <c r="AL11" s="88"/>
      <c r="AM11" s="88"/>
      <c r="AN11" s="88"/>
      <c r="AO11" s="88"/>
      <c r="AP11" s="88"/>
      <c r="AQ11" s="88"/>
      <c r="AR11" s="88"/>
      <c r="AS11" s="97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100"/>
      <c r="BI11" s="39"/>
      <c r="BJ11" s="102"/>
      <c r="BK11" s="99"/>
      <c r="BL11" s="99"/>
      <c r="BM11" s="101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100"/>
      <c r="CC11" s="42"/>
      <c r="CD11" s="42"/>
      <c r="CE11" s="42"/>
      <c r="CG11" s="70"/>
      <c r="CH11" s="70"/>
    </row>
    <row r="12" spans="1:97" s="4" customFormat="1" ht="30" customHeight="1">
      <c r="A12" s="14"/>
      <c r="B12" s="123" t="s">
        <v>251</v>
      </c>
      <c r="C12" s="123" t="s">
        <v>252</v>
      </c>
      <c r="D12" s="160" t="s">
        <v>253</v>
      </c>
      <c r="E12" s="163" t="s">
        <v>254</v>
      </c>
      <c r="F12" s="164"/>
      <c r="G12" s="164"/>
      <c r="H12" s="164"/>
      <c r="I12" s="164"/>
      <c r="J12" s="164"/>
      <c r="K12" s="165"/>
      <c r="L12" s="166" t="s">
        <v>254</v>
      </c>
      <c r="M12" s="164"/>
      <c r="N12" s="164"/>
      <c r="O12" s="164"/>
      <c r="P12" s="164"/>
      <c r="Q12" s="164"/>
      <c r="R12" s="165"/>
      <c r="S12" s="163" t="s">
        <v>255</v>
      </c>
      <c r="T12" s="164"/>
      <c r="U12" s="164"/>
      <c r="V12" s="164"/>
      <c r="W12" s="164"/>
      <c r="X12" s="164"/>
      <c r="Y12" s="164"/>
      <c r="Z12" s="184"/>
      <c r="AA12" s="185" t="s">
        <v>256</v>
      </c>
      <c r="AB12" s="157"/>
      <c r="AC12" s="157"/>
      <c r="AD12" s="157"/>
      <c r="AE12" s="157"/>
      <c r="AF12" s="157"/>
      <c r="AG12" s="157"/>
      <c r="AH12" s="186"/>
      <c r="AI12" s="190" t="s">
        <v>257</v>
      </c>
      <c r="AJ12" s="157"/>
      <c r="AK12" s="157"/>
      <c r="AL12" s="157"/>
      <c r="AM12" s="157"/>
      <c r="AN12" s="157"/>
      <c r="AO12" s="157"/>
      <c r="AP12" s="157"/>
      <c r="AQ12" s="157"/>
      <c r="AR12" s="157"/>
      <c r="AS12" s="158"/>
      <c r="AT12" s="163" t="s">
        <v>258</v>
      </c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5"/>
      <c r="BI12" s="123" t="s">
        <v>251</v>
      </c>
      <c r="BJ12" s="157" t="s">
        <v>224</v>
      </c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8"/>
      <c r="CC12" s="123" t="s">
        <v>259</v>
      </c>
      <c r="CD12" s="123" t="s">
        <v>260</v>
      </c>
      <c r="CE12" s="123" t="s">
        <v>261</v>
      </c>
      <c r="CG12" s="188" t="s">
        <v>35</v>
      </c>
      <c r="CH12" s="188" t="s">
        <v>36</v>
      </c>
      <c r="CI12" s="188" t="s">
        <v>37</v>
      </c>
      <c r="CJ12" s="188" t="s">
        <v>38</v>
      </c>
      <c r="CK12" s="188" t="s">
        <v>39</v>
      </c>
      <c r="CL12" s="188" t="s">
        <v>40</v>
      </c>
      <c r="CM12" s="170" t="s">
        <v>41</v>
      </c>
      <c r="CN12" s="171"/>
      <c r="CO12" s="171"/>
      <c r="CP12" s="172"/>
      <c r="CQ12" s="189" t="s">
        <v>42</v>
      </c>
      <c r="CR12" s="189" t="s">
        <v>43</v>
      </c>
      <c r="CS12" s="189" t="s">
        <v>44</v>
      </c>
    </row>
    <row r="13" spans="1:97" ht="20" customHeight="1" thickBot="1">
      <c r="A13" s="14"/>
      <c r="B13" s="124"/>
      <c r="C13" s="124"/>
      <c r="D13" s="161"/>
      <c r="E13" s="36">
        <v>1</v>
      </c>
      <c r="F13" s="34">
        <v>2</v>
      </c>
      <c r="G13" s="34">
        <v>3</v>
      </c>
      <c r="H13" s="34">
        <v>4</v>
      </c>
      <c r="I13" s="34">
        <v>5</v>
      </c>
      <c r="J13" s="34">
        <v>6</v>
      </c>
      <c r="K13" s="38">
        <v>7</v>
      </c>
      <c r="L13" s="37">
        <v>1</v>
      </c>
      <c r="M13" s="34">
        <v>2</v>
      </c>
      <c r="N13" s="34">
        <v>3</v>
      </c>
      <c r="O13" s="34">
        <v>4</v>
      </c>
      <c r="P13" s="34">
        <v>5</v>
      </c>
      <c r="Q13" s="34">
        <v>6</v>
      </c>
      <c r="R13" s="38">
        <v>7</v>
      </c>
      <c r="S13" s="37">
        <v>1</v>
      </c>
      <c r="T13" s="34">
        <v>2</v>
      </c>
      <c r="U13" s="34">
        <v>3</v>
      </c>
      <c r="V13" s="34">
        <v>4</v>
      </c>
      <c r="W13" s="34">
        <v>5</v>
      </c>
      <c r="X13" s="34">
        <v>6</v>
      </c>
      <c r="Y13" s="34">
        <v>7</v>
      </c>
      <c r="Z13" s="41">
        <v>8</v>
      </c>
      <c r="AA13" s="36">
        <v>1</v>
      </c>
      <c r="AB13" s="34">
        <v>2</v>
      </c>
      <c r="AC13" s="34">
        <v>3</v>
      </c>
      <c r="AD13" s="34">
        <v>4</v>
      </c>
      <c r="AE13" s="34">
        <v>5</v>
      </c>
      <c r="AF13" s="34">
        <v>6</v>
      </c>
      <c r="AG13" s="34">
        <v>7</v>
      </c>
      <c r="AH13" s="35">
        <v>8</v>
      </c>
      <c r="AI13" s="33">
        <v>1</v>
      </c>
      <c r="AJ13" s="34">
        <v>2</v>
      </c>
      <c r="AK13" s="34">
        <v>3</v>
      </c>
      <c r="AL13" s="34">
        <v>4</v>
      </c>
      <c r="AM13" s="34">
        <v>5</v>
      </c>
      <c r="AN13" s="34">
        <v>6</v>
      </c>
      <c r="AO13" s="34">
        <v>7</v>
      </c>
      <c r="AP13" s="34">
        <v>8</v>
      </c>
      <c r="AQ13" s="34">
        <v>9</v>
      </c>
      <c r="AR13" s="34">
        <v>10</v>
      </c>
      <c r="AS13" s="38">
        <v>11</v>
      </c>
      <c r="AT13" s="37">
        <v>1</v>
      </c>
      <c r="AU13" s="34">
        <v>2</v>
      </c>
      <c r="AV13" s="34">
        <v>3</v>
      </c>
      <c r="AW13" s="34">
        <v>4</v>
      </c>
      <c r="AX13" s="34">
        <v>5</v>
      </c>
      <c r="AY13" s="34">
        <v>6</v>
      </c>
      <c r="AZ13" s="34">
        <v>7</v>
      </c>
      <c r="BA13" s="34">
        <v>8</v>
      </c>
      <c r="BB13" s="34">
        <v>9</v>
      </c>
      <c r="BC13" s="34">
        <v>10</v>
      </c>
      <c r="BD13" s="34">
        <v>11</v>
      </c>
      <c r="BE13" s="34">
        <v>12</v>
      </c>
      <c r="BF13" s="34">
        <v>13</v>
      </c>
      <c r="BG13" s="34">
        <v>14</v>
      </c>
      <c r="BH13" s="38">
        <v>15</v>
      </c>
      <c r="BI13" s="124"/>
      <c r="BJ13" s="37">
        <v>1</v>
      </c>
      <c r="BK13" s="34">
        <v>2</v>
      </c>
      <c r="BL13" s="34">
        <v>3</v>
      </c>
      <c r="BM13" s="34">
        <v>4</v>
      </c>
      <c r="BN13" s="37">
        <v>5</v>
      </c>
      <c r="BO13" s="34">
        <v>6</v>
      </c>
      <c r="BP13" s="34">
        <v>7</v>
      </c>
      <c r="BQ13" s="34">
        <v>8</v>
      </c>
      <c r="BR13" s="37">
        <v>9</v>
      </c>
      <c r="BS13" s="34">
        <v>10</v>
      </c>
      <c r="BT13" s="34">
        <v>11</v>
      </c>
      <c r="BU13" s="34">
        <v>12</v>
      </c>
      <c r="BV13" s="37">
        <v>13</v>
      </c>
      <c r="BW13" s="34">
        <v>14</v>
      </c>
      <c r="BX13" s="34">
        <v>15</v>
      </c>
      <c r="BY13" s="34">
        <v>16</v>
      </c>
      <c r="BZ13" s="37">
        <v>17</v>
      </c>
      <c r="CA13" s="34">
        <v>18</v>
      </c>
      <c r="CB13" s="34">
        <v>19</v>
      </c>
      <c r="CC13" s="124"/>
      <c r="CD13" s="124"/>
      <c r="CE13" s="124"/>
      <c r="CG13" s="188"/>
      <c r="CH13" s="188"/>
      <c r="CI13" s="188"/>
      <c r="CJ13" s="188"/>
      <c r="CK13" s="188"/>
      <c r="CL13" s="188"/>
      <c r="CM13" s="173"/>
      <c r="CN13" s="174"/>
      <c r="CO13" s="174"/>
      <c r="CP13" s="175"/>
      <c r="CQ13" s="188"/>
      <c r="CR13" s="188"/>
      <c r="CS13" s="188"/>
    </row>
    <row r="14" spans="1:97" s="5" customFormat="1" ht="30" customHeight="1" thickTop="1" thickBot="1">
      <c r="A14" s="15" t="s">
        <v>14</v>
      </c>
      <c r="B14" s="44"/>
      <c r="C14" s="44"/>
      <c r="D14" s="45"/>
      <c r="E14" s="46"/>
      <c r="F14" s="47"/>
      <c r="G14" s="47"/>
      <c r="H14" s="47"/>
      <c r="I14" s="47"/>
      <c r="J14" s="47"/>
      <c r="K14" s="48"/>
      <c r="L14" s="46"/>
      <c r="M14" s="47"/>
      <c r="N14" s="47"/>
      <c r="O14" s="47"/>
      <c r="P14" s="47"/>
      <c r="Q14" s="47"/>
      <c r="R14" s="48"/>
      <c r="S14" s="46"/>
      <c r="T14" s="47"/>
      <c r="U14" s="47"/>
      <c r="V14" s="47"/>
      <c r="W14" s="47"/>
      <c r="X14" s="47"/>
      <c r="Y14" s="47"/>
      <c r="Z14" s="49"/>
      <c r="AA14" s="50"/>
      <c r="AB14" s="47"/>
      <c r="AC14" s="47"/>
      <c r="AD14" s="47"/>
      <c r="AE14" s="47"/>
      <c r="AF14" s="47"/>
      <c r="AG14" s="47"/>
      <c r="AH14" s="51"/>
      <c r="AI14" s="52"/>
      <c r="AJ14" s="47"/>
      <c r="AK14" s="47"/>
      <c r="AL14" s="47"/>
      <c r="AM14" s="47"/>
      <c r="AN14" s="47"/>
      <c r="AO14" s="47"/>
      <c r="AP14" s="47"/>
      <c r="AQ14" s="47"/>
      <c r="AR14" s="47"/>
      <c r="AS14" s="48"/>
      <c r="AT14" s="46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4"/>
      <c r="BJ14" s="46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9"/>
      <c r="CA14" s="49"/>
      <c r="CB14" s="48"/>
      <c r="CC14" s="44"/>
      <c r="CD14" s="44"/>
      <c r="CE14" s="44"/>
      <c r="CG14" s="67" t="str">
        <f>IF(AND(E14="○",OR(F14="○",G14="○",H14="○",I14="○",J14="○",K14="○")),"「1．該当なし」と他の選択肢は同時に選択できません","")</f>
        <v/>
      </c>
      <c r="CH14" s="67" t="str">
        <f>IF(AND(L14="○",OR(M14="○",N14="○",O14="○",P14="○",Q14="○",R14="○")),"「1．該当なし」と他の選択肢は同時に選択できません","")</f>
        <v/>
      </c>
      <c r="CI14" s="67" t="str">
        <f>IF(AND(S14="○",OR(T14="○",U14="○",V14="○",W14="○",X14="○",Y14="○",Z14="○")),"「1．該当なし」と他の選択肢は同時に選択できません","")</f>
        <v/>
      </c>
      <c r="CJ14" s="67" t="str">
        <f>IF(AND(G14="",COUNTIF(AA14:AH14,"○")&gt;0),"問2-1で「3.」を選択した場合のみ、回答してください","")</f>
        <v/>
      </c>
      <c r="CK14" s="67" t="str">
        <f>IF(AND(H14="",COUNTIF(AI14:AS14,"○")&gt;0),"問2-1で「4.」を選択した場合のみ、回答してください","")</f>
        <v/>
      </c>
      <c r="CL14" s="67" t="str">
        <f>IF(AND(I14="",COUNTIF(AT14:BH14,"○")&gt;0),"問2-1で「5.」を選択した場合のみ、回答してください","")</f>
        <v/>
      </c>
      <c r="CM14" s="67" t="str">
        <f>IF(AND(BI14=4,OR(BJ14="○",BK14="○",BL14="○",BM14="○",BN14="○",BO14="○",BP14="○",BQ14="○",BR14="○",BS14="○",BT14="○",BU14="○",BV14="○",BW14="○",BX14="○",BY14="○",BZ14="○",CA14="○",CB14="○")),"問３－１で「１.」～「３.」を選んだ場合のみ回答してください","")</f>
        <v/>
      </c>
      <c r="CN14" s="68" t="str">
        <f t="shared" ref="CN14:CN43" si="0">IF(AND(BI14=1,OR(BU14="○",BV14="○",BW14="○",BX14="○",BY14="○",BZ14="○",CA14="○",CB14="○")),"問３－１で「１.」を選んだ場合は、「１.」～「10.」からのみ選択してください","")</f>
        <v/>
      </c>
      <c r="CO14" s="67" t="str">
        <f t="shared" ref="CO14:CO43" si="1">IF(AND(BI14=2,OR(BJ14="○",BK14="○",BL14="○",BM14="○",BN14="○",BO14="○",BP14="○",BQ14="○",BR14="○",BS14="○",BT14="○")),"問３－１で「２.」を選んだ場合は、「12.」～「19.」からのみ選択してください","")</f>
        <v/>
      </c>
      <c r="CP14" s="67" t="str">
        <f>IF(BI14=3,IF(OR(COUNTIF(BU14:CB14,"○")=0,COUNTIF(BJ14:BT14,"○")=0),"問３－１で「３.」を選んだ場合は、「１.」～「11.」、「12.」～「19.」それぞれから１つ以上選択してください",""),"")</f>
        <v/>
      </c>
      <c r="CQ14" s="67" t="str">
        <f>IF(AND(COUNTIF(BU14:CB14,"○")=0,OR(CC14=1,CC14=2,CC14=3)),"問３－２で「12」～「19.」を選んだ場合のみ回答してください","")</f>
        <v/>
      </c>
      <c r="CR14" s="67" t="str">
        <f>IF(AND(COUNTIF(BU14:CB14,"○")=0,OR(CD14=1,CD14=2,CD14=3,CD14=4,CD14=5)),"問３－２で「12」～「18」を選んだ場合のみ回答してください","")</f>
        <v/>
      </c>
      <c r="CS14" s="67" t="str">
        <f>IF(AND(CB14="",OR(CE14=1,CE14=2,CE14=3,CE14=4,CE14=5)),"問３－２で「19.」を選んだ場合のみ回答してください","")</f>
        <v/>
      </c>
    </row>
    <row r="15" spans="1:97" s="5" customFormat="1" ht="30" customHeight="1" thickBot="1">
      <c r="A15" s="16" t="s">
        <v>15</v>
      </c>
      <c r="B15" s="53"/>
      <c r="C15" s="53"/>
      <c r="D15" s="54"/>
      <c r="E15" s="55"/>
      <c r="F15" s="56"/>
      <c r="G15" s="47"/>
      <c r="H15" s="47"/>
      <c r="I15" s="47"/>
      <c r="J15" s="56"/>
      <c r="K15" s="57"/>
      <c r="L15" s="55"/>
      <c r="M15" s="56"/>
      <c r="N15" s="56"/>
      <c r="O15" s="56"/>
      <c r="P15" s="56"/>
      <c r="Q15" s="56"/>
      <c r="R15" s="57"/>
      <c r="S15" s="55"/>
      <c r="T15" s="56"/>
      <c r="U15" s="56"/>
      <c r="V15" s="56"/>
      <c r="W15" s="56"/>
      <c r="X15" s="56"/>
      <c r="Y15" s="56"/>
      <c r="Z15" s="58"/>
      <c r="AA15" s="50"/>
      <c r="AB15" s="47"/>
      <c r="AC15" s="47"/>
      <c r="AD15" s="47"/>
      <c r="AE15" s="47"/>
      <c r="AF15" s="47"/>
      <c r="AG15" s="47"/>
      <c r="AH15" s="51"/>
      <c r="AI15" s="52"/>
      <c r="AJ15" s="47"/>
      <c r="AK15" s="47"/>
      <c r="AL15" s="47"/>
      <c r="AM15" s="47"/>
      <c r="AN15" s="47"/>
      <c r="AO15" s="47"/>
      <c r="AP15" s="47"/>
      <c r="AQ15" s="47"/>
      <c r="AR15" s="47"/>
      <c r="AS15" s="48"/>
      <c r="AT15" s="46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53"/>
      <c r="BJ15" s="46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9"/>
      <c r="CA15" s="49"/>
      <c r="CB15" s="48"/>
      <c r="CC15" s="44"/>
      <c r="CD15" s="44"/>
      <c r="CE15" s="44"/>
      <c r="CG15" s="67" t="str">
        <f t="shared" ref="CG15:CG28" si="2">IF(AND(E15="○",OR(F15="○",G15="○",H15="○",I15="○",J15="○",K15="○")),"「1．該当なし」と他の選択肢は同時に選択できません","")</f>
        <v/>
      </c>
      <c r="CH15" s="67" t="str">
        <f t="shared" ref="CH15:CH28" si="3">IF(AND(L15="○",OR(M15="○",N15="○",O15="○",P15="○",Q15="○",R15="○")),"「1．該当なし」と他の選択肢は同時に選択できません","")</f>
        <v/>
      </c>
      <c r="CI15" s="67" t="str">
        <f t="shared" ref="CI15:CI28" si="4">IF(AND(S15="○",OR(T15="○",U15="○",V15="○",W15="○",X15="○",Y15="○",Z15="○")),"「1．該当なし」と他の選択肢は同時に選択できません","")</f>
        <v/>
      </c>
      <c r="CJ15" s="67" t="str">
        <f t="shared" ref="CJ15:CJ43" si="5">IF(AND(G15="",COUNTIF(AA15:AH15,"○")&gt;0),"問2-1で「3.」を選択した場合のみ、回答してください","")</f>
        <v/>
      </c>
      <c r="CK15" s="67" t="str">
        <f t="shared" ref="CK15:CK43" si="6">IF(AND(H15="",COUNTIF(AI15:AS15,"○")&gt;0),"問2-1で「4.」を選択した場合のみ、回答してください","")</f>
        <v/>
      </c>
      <c r="CL15" s="67" t="str">
        <f t="shared" ref="CL15:CL43" si="7">IF(AND(I15="",COUNTIF(AT15:BH15,"○")&gt;0),"問2-1で「5.」を選択した場合のみ、回答してください","")</f>
        <v/>
      </c>
      <c r="CM15" s="67" t="str">
        <f t="shared" ref="CM15:CM28" si="8">IF(AND(BI15=4,OR(BJ15="○",BK15="○",BL15="○",BM15="○",BN15="○",BO15="○",BP15="○",BQ15="○",BR15="○",BS15="○",BT15="○",BU15="○",BV15="○",BW15="○",BX15="○",BY15="○",BZ15="○",CA15="○",CB15="○")),"問３－１で「１.」～「３.」を選んだ場合のみ回答してください","")</f>
        <v/>
      </c>
      <c r="CN15" s="68" t="str">
        <f t="shared" si="0"/>
        <v/>
      </c>
      <c r="CO15" s="67" t="str">
        <f t="shared" si="1"/>
        <v/>
      </c>
      <c r="CP15" s="67" t="str">
        <f t="shared" ref="CP15:CP43" si="9">IF(BI15=3,IF(OR(COUNTIF(BU15:CB15,"○")=0,COUNTIF(BJ15:BT15,"○")=0),"問３－１で「３.」を選んだ場合は、「１.」～「11.」、「12.」～「19.」それぞれから１つ以上選択してください",""),"")</f>
        <v/>
      </c>
      <c r="CQ15" s="67" t="str">
        <f t="shared" ref="CQ15:CQ43" si="10">IF(AND(COUNTIF(BU15:CB15,"○")=0,OR(CC15=1,CC15=2,CC15=3)),"問３－２で「12」～「19.」を選んだ場合のみ回答してください","")</f>
        <v/>
      </c>
      <c r="CR15" s="67" t="str">
        <f t="shared" ref="CR15:CR28" si="11">IF(AND(COUNTIF(BU15:CB15,"○")=0,OR(CD15=1,CD15=2,CD15=3,CD15=4,CD15=5)),"問３－２で「12」～「18」を選んだ場合のみ回答してください","")</f>
        <v/>
      </c>
      <c r="CS15" s="67" t="str">
        <f t="shared" ref="CS15:CS28" si="12">IF(AND(CB15="",OR(CE15=1,CE15=2,CE15=3,CE15=4,CE15=5)),"問３－２で「19.」を選んだ場合のみ回答してください","")</f>
        <v/>
      </c>
    </row>
    <row r="16" spans="1:97" s="5" customFormat="1" ht="30" customHeight="1" thickBot="1">
      <c r="A16" s="15" t="s">
        <v>16</v>
      </c>
      <c r="B16" s="53"/>
      <c r="C16" s="53"/>
      <c r="D16" s="54"/>
      <c r="E16" s="55"/>
      <c r="F16" s="56"/>
      <c r="G16" s="47"/>
      <c r="H16" s="47"/>
      <c r="I16" s="47"/>
      <c r="J16" s="56"/>
      <c r="K16" s="57"/>
      <c r="L16" s="55"/>
      <c r="M16" s="56"/>
      <c r="N16" s="56"/>
      <c r="O16" s="56"/>
      <c r="P16" s="56"/>
      <c r="Q16" s="56"/>
      <c r="R16" s="57"/>
      <c r="S16" s="55"/>
      <c r="T16" s="56"/>
      <c r="U16" s="56"/>
      <c r="V16" s="56"/>
      <c r="W16" s="56"/>
      <c r="X16" s="56"/>
      <c r="Y16" s="56"/>
      <c r="Z16" s="58"/>
      <c r="AA16" s="50"/>
      <c r="AB16" s="47"/>
      <c r="AC16" s="47"/>
      <c r="AD16" s="47"/>
      <c r="AE16" s="47"/>
      <c r="AF16" s="47"/>
      <c r="AG16" s="47"/>
      <c r="AH16" s="51"/>
      <c r="AI16" s="52"/>
      <c r="AJ16" s="47"/>
      <c r="AK16" s="47"/>
      <c r="AL16" s="47"/>
      <c r="AM16" s="47"/>
      <c r="AN16" s="47"/>
      <c r="AO16" s="47"/>
      <c r="AP16" s="47"/>
      <c r="AQ16" s="47"/>
      <c r="AR16" s="47"/>
      <c r="AS16" s="48"/>
      <c r="AT16" s="46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8"/>
      <c r="BI16" s="53"/>
      <c r="BJ16" s="46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9"/>
      <c r="CA16" s="49"/>
      <c r="CB16" s="48"/>
      <c r="CC16" s="44"/>
      <c r="CD16" s="44"/>
      <c r="CE16" s="44"/>
      <c r="CG16" s="67" t="str">
        <f t="shared" si="2"/>
        <v/>
      </c>
      <c r="CH16" s="67" t="str">
        <f t="shared" si="3"/>
        <v/>
      </c>
      <c r="CI16" s="67" t="str">
        <f t="shared" si="4"/>
        <v/>
      </c>
      <c r="CJ16" s="67" t="str">
        <f t="shared" si="5"/>
        <v/>
      </c>
      <c r="CK16" s="67" t="str">
        <f t="shared" si="6"/>
        <v/>
      </c>
      <c r="CL16" s="67" t="str">
        <f t="shared" si="7"/>
        <v/>
      </c>
      <c r="CM16" s="67" t="str">
        <f t="shared" si="8"/>
        <v/>
      </c>
      <c r="CN16" s="68" t="str">
        <f t="shared" si="0"/>
        <v/>
      </c>
      <c r="CO16" s="67" t="str">
        <f t="shared" si="1"/>
        <v/>
      </c>
      <c r="CP16" s="67" t="str">
        <f t="shared" si="9"/>
        <v/>
      </c>
      <c r="CQ16" s="67" t="str">
        <f t="shared" si="10"/>
        <v/>
      </c>
      <c r="CR16" s="67" t="str">
        <f t="shared" si="11"/>
        <v/>
      </c>
      <c r="CS16" s="67" t="str">
        <f t="shared" si="12"/>
        <v/>
      </c>
    </row>
    <row r="17" spans="1:97" s="5" customFormat="1" ht="30" customHeight="1" thickBot="1">
      <c r="A17" s="15" t="s">
        <v>17</v>
      </c>
      <c r="B17" s="53"/>
      <c r="C17" s="53"/>
      <c r="D17" s="54"/>
      <c r="E17" s="55"/>
      <c r="F17" s="56"/>
      <c r="G17" s="47"/>
      <c r="H17" s="47"/>
      <c r="I17" s="47"/>
      <c r="J17" s="56"/>
      <c r="K17" s="57"/>
      <c r="L17" s="55"/>
      <c r="M17" s="56"/>
      <c r="N17" s="56"/>
      <c r="O17" s="56"/>
      <c r="P17" s="56"/>
      <c r="Q17" s="56"/>
      <c r="R17" s="57"/>
      <c r="S17" s="55"/>
      <c r="T17" s="56"/>
      <c r="U17" s="56"/>
      <c r="V17" s="56"/>
      <c r="W17" s="56"/>
      <c r="X17" s="56"/>
      <c r="Y17" s="56"/>
      <c r="Z17" s="58"/>
      <c r="AA17" s="50"/>
      <c r="AB17" s="47"/>
      <c r="AC17" s="47"/>
      <c r="AD17" s="47"/>
      <c r="AE17" s="47"/>
      <c r="AF17" s="47"/>
      <c r="AG17" s="47"/>
      <c r="AH17" s="51"/>
      <c r="AI17" s="52"/>
      <c r="AJ17" s="47"/>
      <c r="AK17" s="47"/>
      <c r="AL17" s="47"/>
      <c r="AM17" s="47"/>
      <c r="AN17" s="47"/>
      <c r="AO17" s="47"/>
      <c r="AP17" s="47"/>
      <c r="AQ17" s="47"/>
      <c r="AR17" s="47"/>
      <c r="AS17" s="48"/>
      <c r="AT17" s="46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8"/>
      <c r="BI17" s="53"/>
      <c r="BJ17" s="46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9"/>
      <c r="CA17" s="49"/>
      <c r="CB17" s="48"/>
      <c r="CC17" s="44"/>
      <c r="CD17" s="44"/>
      <c r="CE17" s="44"/>
      <c r="CG17" s="67" t="str">
        <f t="shared" si="2"/>
        <v/>
      </c>
      <c r="CH17" s="67" t="str">
        <f t="shared" si="3"/>
        <v/>
      </c>
      <c r="CI17" s="67" t="str">
        <f t="shared" si="4"/>
        <v/>
      </c>
      <c r="CJ17" s="67" t="str">
        <f t="shared" si="5"/>
        <v/>
      </c>
      <c r="CK17" s="67" t="str">
        <f t="shared" si="6"/>
        <v/>
      </c>
      <c r="CL17" s="67" t="str">
        <f t="shared" si="7"/>
        <v/>
      </c>
      <c r="CM17" s="67" t="str">
        <f t="shared" si="8"/>
        <v/>
      </c>
      <c r="CN17" s="68" t="str">
        <f t="shared" si="0"/>
        <v/>
      </c>
      <c r="CO17" s="67" t="str">
        <f t="shared" si="1"/>
        <v/>
      </c>
      <c r="CP17" s="67" t="str">
        <f t="shared" si="9"/>
        <v/>
      </c>
      <c r="CQ17" s="67" t="str">
        <f t="shared" si="10"/>
        <v/>
      </c>
      <c r="CR17" s="67" t="str">
        <f t="shared" si="11"/>
        <v/>
      </c>
      <c r="CS17" s="67" t="str">
        <f t="shared" si="12"/>
        <v/>
      </c>
    </row>
    <row r="18" spans="1:97" s="5" customFormat="1" ht="30" customHeight="1" thickBot="1">
      <c r="A18" s="15" t="s">
        <v>18</v>
      </c>
      <c r="B18" s="53"/>
      <c r="C18" s="53"/>
      <c r="D18" s="54"/>
      <c r="E18" s="55"/>
      <c r="F18" s="56"/>
      <c r="G18" s="47"/>
      <c r="H18" s="47"/>
      <c r="I18" s="47"/>
      <c r="J18" s="56"/>
      <c r="K18" s="57"/>
      <c r="L18" s="55"/>
      <c r="M18" s="56"/>
      <c r="N18" s="56"/>
      <c r="O18" s="56"/>
      <c r="P18" s="56"/>
      <c r="Q18" s="56"/>
      <c r="R18" s="57"/>
      <c r="S18" s="55"/>
      <c r="T18" s="56"/>
      <c r="U18" s="56"/>
      <c r="V18" s="56"/>
      <c r="W18" s="56"/>
      <c r="X18" s="56"/>
      <c r="Y18" s="56"/>
      <c r="Z18" s="58"/>
      <c r="AA18" s="50"/>
      <c r="AB18" s="47"/>
      <c r="AC18" s="47"/>
      <c r="AD18" s="47"/>
      <c r="AE18" s="47"/>
      <c r="AF18" s="47"/>
      <c r="AG18" s="47"/>
      <c r="AH18" s="51"/>
      <c r="AI18" s="52"/>
      <c r="AJ18" s="47"/>
      <c r="AK18" s="47"/>
      <c r="AL18" s="47"/>
      <c r="AM18" s="47"/>
      <c r="AN18" s="47"/>
      <c r="AO18" s="47"/>
      <c r="AP18" s="47"/>
      <c r="AQ18" s="47"/>
      <c r="AR18" s="47"/>
      <c r="AS18" s="48"/>
      <c r="AT18" s="46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8"/>
      <c r="BI18" s="53"/>
      <c r="BJ18" s="46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9"/>
      <c r="CA18" s="49"/>
      <c r="CB18" s="48"/>
      <c r="CC18" s="44"/>
      <c r="CD18" s="44"/>
      <c r="CE18" s="44"/>
      <c r="CG18" s="67" t="str">
        <f t="shared" si="2"/>
        <v/>
      </c>
      <c r="CH18" s="67" t="str">
        <f t="shared" si="3"/>
        <v/>
      </c>
      <c r="CI18" s="67" t="str">
        <f t="shared" si="4"/>
        <v/>
      </c>
      <c r="CJ18" s="67" t="str">
        <f t="shared" si="5"/>
        <v/>
      </c>
      <c r="CK18" s="67" t="str">
        <f t="shared" si="6"/>
        <v/>
      </c>
      <c r="CL18" s="67" t="str">
        <f t="shared" si="7"/>
        <v/>
      </c>
      <c r="CM18" s="67" t="str">
        <f t="shared" si="8"/>
        <v/>
      </c>
      <c r="CN18" s="68" t="str">
        <f t="shared" si="0"/>
        <v/>
      </c>
      <c r="CO18" s="67" t="str">
        <f t="shared" si="1"/>
        <v/>
      </c>
      <c r="CP18" s="67" t="str">
        <f t="shared" si="9"/>
        <v/>
      </c>
      <c r="CQ18" s="67" t="str">
        <f t="shared" si="10"/>
        <v/>
      </c>
      <c r="CR18" s="67" t="str">
        <f t="shared" si="11"/>
        <v/>
      </c>
      <c r="CS18" s="67" t="str">
        <f t="shared" si="12"/>
        <v/>
      </c>
    </row>
    <row r="19" spans="1:97" s="5" customFormat="1" ht="30" customHeight="1" thickBot="1">
      <c r="A19" s="15" t="s">
        <v>19</v>
      </c>
      <c r="B19" s="53"/>
      <c r="C19" s="53"/>
      <c r="D19" s="54"/>
      <c r="E19" s="55"/>
      <c r="F19" s="56"/>
      <c r="G19" s="47"/>
      <c r="H19" s="47"/>
      <c r="I19" s="47"/>
      <c r="J19" s="56"/>
      <c r="K19" s="57"/>
      <c r="L19" s="55"/>
      <c r="M19" s="56"/>
      <c r="N19" s="56"/>
      <c r="O19" s="56"/>
      <c r="P19" s="56"/>
      <c r="Q19" s="56"/>
      <c r="R19" s="57"/>
      <c r="S19" s="55"/>
      <c r="T19" s="56"/>
      <c r="U19" s="56"/>
      <c r="V19" s="56"/>
      <c r="W19" s="56"/>
      <c r="X19" s="56"/>
      <c r="Y19" s="56"/>
      <c r="Z19" s="58"/>
      <c r="AA19" s="50"/>
      <c r="AB19" s="47"/>
      <c r="AC19" s="47"/>
      <c r="AD19" s="47"/>
      <c r="AE19" s="47"/>
      <c r="AF19" s="47"/>
      <c r="AG19" s="47"/>
      <c r="AH19" s="51"/>
      <c r="AI19" s="52"/>
      <c r="AJ19" s="47"/>
      <c r="AK19" s="47"/>
      <c r="AL19" s="47"/>
      <c r="AM19" s="47"/>
      <c r="AN19" s="47"/>
      <c r="AO19" s="47"/>
      <c r="AP19" s="47"/>
      <c r="AQ19" s="47"/>
      <c r="AR19" s="47"/>
      <c r="AS19" s="48"/>
      <c r="AT19" s="46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8"/>
      <c r="BI19" s="53"/>
      <c r="BJ19" s="46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9"/>
      <c r="CA19" s="49"/>
      <c r="CB19" s="48"/>
      <c r="CC19" s="44"/>
      <c r="CD19" s="44"/>
      <c r="CE19" s="44"/>
      <c r="CG19" s="67" t="str">
        <f t="shared" si="2"/>
        <v/>
      </c>
      <c r="CH19" s="67" t="str">
        <f t="shared" si="3"/>
        <v/>
      </c>
      <c r="CI19" s="67" t="str">
        <f t="shared" si="4"/>
        <v/>
      </c>
      <c r="CJ19" s="67" t="str">
        <f t="shared" si="5"/>
        <v/>
      </c>
      <c r="CK19" s="67" t="str">
        <f t="shared" si="6"/>
        <v/>
      </c>
      <c r="CL19" s="67" t="str">
        <f t="shared" si="7"/>
        <v/>
      </c>
      <c r="CM19" s="67" t="str">
        <f t="shared" si="8"/>
        <v/>
      </c>
      <c r="CN19" s="68" t="str">
        <f t="shared" si="0"/>
        <v/>
      </c>
      <c r="CO19" s="67" t="str">
        <f t="shared" si="1"/>
        <v/>
      </c>
      <c r="CP19" s="67" t="str">
        <f t="shared" si="9"/>
        <v/>
      </c>
      <c r="CQ19" s="67" t="str">
        <f t="shared" si="10"/>
        <v/>
      </c>
      <c r="CR19" s="67" t="str">
        <f t="shared" si="11"/>
        <v/>
      </c>
      <c r="CS19" s="67" t="str">
        <f t="shared" si="12"/>
        <v/>
      </c>
    </row>
    <row r="20" spans="1:97" s="5" customFormat="1" ht="30" customHeight="1" thickBot="1">
      <c r="A20" s="15" t="s">
        <v>20</v>
      </c>
      <c r="B20" s="53"/>
      <c r="C20" s="53"/>
      <c r="D20" s="54"/>
      <c r="E20" s="55"/>
      <c r="F20" s="56"/>
      <c r="G20" s="47"/>
      <c r="H20" s="47"/>
      <c r="I20" s="47"/>
      <c r="J20" s="56"/>
      <c r="K20" s="57"/>
      <c r="L20" s="55"/>
      <c r="M20" s="56"/>
      <c r="N20" s="56"/>
      <c r="O20" s="56"/>
      <c r="P20" s="56"/>
      <c r="Q20" s="56"/>
      <c r="R20" s="57"/>
      <c r="S20" s="55"/>
      <c r="T20" s="56"/>
      <c r="U20" s="56"/>
      <c r="V20" s="56"/>
      <c r="W20" s="56"/>
      <c r="X20" s="56"/>
      <c r="Y20" s="56"/>
      <c r="Z20" s="58"/>
      <c r="AA20" s="50"/>
      <c r="AB20" s="47"/>
      <c r="AC20" s="47"/>
      <c r="AD20" s="47"/>
      <c r="AE20" s="47"/>
      <c r="AF20" s="47"/>
      <c r="AG20" s="47"/>
      <c r="AH20" s="47"/>
      <c r="AI20" s="52"/>
      <c r="AJ20" s="47"/>
      <c r="AK20" s="47"/>
      <c r="AL20" s="47"/>
      <c r="AM20" s="47"/>
      <c r="AN20" s="47"/>
      <c r="AO20" s="47"/>
      <c r="AP20" s="47"/>
      <c r="AQ20" s="47"/>
      <c r="AR20" s="47"/>
      <c r="AS20" s="48"/>
      <c r="AT20" s="46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8"/>
      <c r="BI20" s="53"/>
      <c r="BJ20" s="46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9"/>
      <c r="CA20" s="49"/>
      <c r="CB20" s="48"/>
      <c r="CC20" s="44"/>
      <c r="CD20" s="44"/>
      <c r="CE20" s="44"/>
      <c r="CG20" s="67" t="str">
        <f t="shared" si="2"/>
        <v/>
      </c>
      <c r="CH20" s="67" t="str">
        <f t="shared" si="3"/>
        <v/>
      </c>
      <c r="CI20" s="67" t="str">
        <f t="shared" si="4"/>
        <v/>
      </c>
      <c r="CJ20" s="67" t="str">
        <f t="shared" si="5"/>
        <v/>
      </c>
      <c r="CK20" s="67" t="str">
        <f t="shared" si="6"/>
        <v/>
      </c>
      <c r="CL20" s="67" t="str">
        <f t="shared" si="7"/>
        <v/>
      </c>
      <c r="CM20" s="67" t="str">
        <f t="shared" si="8"/>
        <v/>
      </c>
      <c r="CN20" s="68" t="str">
        <f t="shared" si="0"/>
        <v/>
      </c>
      <c r="CO20" s="67" t="str">
        <f t="shared" si="1"/>
        <v/>
      </c>
      <c r="CP20" s="67" t="str">
        <f t="shared" si="9"/>
        <v/>
      </c>
      <c r="CQ20" s="67" t="str">
        <f t="shared" si="10"/>
        <v/>
      </c>
      <c r="CR20" s="67" t="str">
        <f t="shared" si="11"/>
        <v/>
      </c>
      <c r="CS20" s="67" t="str">
        <f t="shared" si="12"/>
        <v/>
      </c>
    </row>
    <row r="21" spans="1:97" s="5" customFormat="1" ht="30" customHeight="1" thickBot="1">
      <c r="A21" s="15" t="s">
        <v>21</v>
      </c>
      <c r="B21" s="53"/>
      <c r="C21" s="53"/>
      <c r="D21" s="54"/>
      <c r="E21" s="55"/>
      <c r="F21" s="56"/>
      <c r="G21" s="47"/>
      <c r="H21" s="47"/>
      <c r="I21" s="47"/>
      <c r="J21" s="56"/>
      <c r="K21" s="57"/>
      <c r="L21" s="55"/>
      <c r="M21" s="56"/>
      <c r="N21" s="56"/>
      <c r="O21" s="56"/>
      <c r="P21" s="56"/>
      <c r="Q21" s="56"/>
      <c r="R21" s="57"/>
      <c r="S21" s="55"/>
      <c r="T21" s="56"/>
      <c r="U21" s="56"/>
      <c r="V21" s="56"/>
      <c r="W21" s="56"/>
      <c r="X21" s="56"/>
      <c r="Y21" s="56"/>
      <c r="Z21" s="58"/>
      <c r="AA21" s="50"/>
      <c r="AB21" s="47"/>
      <c r="AC21" s="47"/>
      <c r="AD21" s="47"/>
      <c r="AE21" s="47"/>
      <c r="AF21" s="47"/>
      <c r="AG21" s="47"/>
      <c r="AH21" s="51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8"/>
      <c r="AT21" s="46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8"/>
      <c r="BI21" s="53"/>
      <c r="BJ21" s="46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9"/>
      <c r="CA21" s="49"/>
      <c r="CB21" s="48"/>
      <c r="CC21" s="44"/>
      <c r="CD21" s="44"/>
      <c r="CE21" s="44"/>
      <c r="CG21" s="67" t="str">
        <f t="shared" si="2"/>
        <v/>
      </c>
      <c r="CH21" s="67" t="str">
        <f t="shared" si="3"/>
        <v/>
      </c>
      <c r="CI21" s="67" t="str">
        <f t="shared" si="4"/>
        <v/>
      </c>
      <c r="CJ21" s="67" t="str">
        <f t="shared" si="5"/>
        <v/>
      </c>
      <c r="CK21" s="67" t="str">
        <f t="shared" si="6"/>
        <v/>
      </c>
      <c r="CL21" s="67" t="str">
        <f t="shared" si="7"/>
        <v/>
      </c>
      <c r="CM21" s="67" t="str">
        <f t="shared" si="8"/>
        <v/>
      </c>
      <c r="CN21" s="68" t="str">
        <f t="shared" si="0"/>
        <v/>
      </c>
      <c r="CO21" s="67" t="str">
        <f t="shared" si="1"/>
        <v/>
      </c>
      <c r="CP21" s="67" t="str">
        <f t="shared" si="9"/>
        <v/>
      </c>
      <c r="CQ21" s="67" t="str">
        <f t="shared" si="10"/>
        <v/>
      </c>
      <c r="CR21" s="67" t="str">
        <f t="shared" si="11"/>
        <v/>
      </c>
      <c r="CS21" s="67" t="str">
        <f t="shared" si="12"/>
        <v/>
      </c>
    </row>
    <row r="22" spans="1:97" s="5" customFormat="1" ht="30" customHeight="1" thickBot="1">
      <c r="A22" s="15" t="s">
        <v>22</v>
      </c>
      <c r="B22" s="53"/>
      <c r="C22" s="53"/>
      <c r="D22" s="54"/>
      <c r="E22" s="55"/>
      <c r="F22" s="56"/>
      <c r="G22" s="47"/>
      <c r="H22" s="47"/>
      <c r="I22" s="47"/>
      <c r="J22" s="56"/>
      <c r="K22" s="57"/>
      <c r="L22" s="55"/>
      <c r="M22" s="56"/>
      <c r="N22" s="56"/>
      <c r="O22" s="56"/>
      <c r="P22" s="56"/>
      <c r="Q22" s="56"/>
      <c r="R22" s="57"/>
      <c r="S22" s="55"/>
      <c r="T22" s="56"/>
      <c r="U22" s="56"/>
      <c r="V22" s="56"/>
      <c r="W22" s="56"/>
      <c r="X22" s="56"/>
      <c r="Y22" s="56"/>
      <c r="Z22" s="58"/>
      <c r="AA22" s="50"/>
      <c r="AB22" s="47"/>
      <c r="AC22" s="47"/>
      <c r="AD22" s="47"/>
      <c r="AE22" s="47"/>
      <c r="AF22" s="47"/>
      <c r="AG22" s="47"/>
      <c r="AH22" s="51"/>
      <c r="AI22" s="52"/>
      <c r="AJ22" s="47"/>
      <c r="AK22" s="47"/>
      <c r="AL22" s="47"/>
      <c r="AM22" s="47"/>
      <c r="AN22" s="47"/>
      <c r="AO22" s="47"/>
      <c r="AP22" s="47"/>
      <c r="AQ22" s="47"/>
      <c r="AR22" s="47"/>
      <c r="AS22" s="48"/>
      <c r="AT22" s="46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8"/>
      <c r="BI22" s="53"/>
      <c r="BJ22" s="46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9"/>
      <c r="CA22" s="49"/>
      <c r="CB22" s="48"/>
      <c r="CC22" s="44"/>
      <c r="CD22" s="44"/>
      <c r="CE22" s="44"/>
      <c r="CG22" s="67" t="str">
        <f t="shared" si="2"/>
        <v/>
      </c>
      <c r="CH22" s="67" t="str">
        <f t="shared" si="3"/>
        <v/>
      </c>
      <c r="CI22" s="67" t="str">
        <f t="shared" si="4"/>
        <v/>
      </c>
      <c r="CJ22" s="67" t="str">
        <f t="shared" si="5"/>
        <v/>
      </c>
      <c r="CK22" s="67" t="str">
        <f t="shared" si="6"/>
        <v/>
      </c>
      <c r="CL22" s="67" t="str">
        <f t="shared" si="7"/>
        <v/>
      </c>
      <c r="CM22" s="67" t="str">
        <f t="shared" si="8"/>
        <v/>
      </c>
      <c r="CN22" s="68" t="str">
        <f t="shared" si="0"/>
        <v/>
      </c>
      <c r="CO22" s="67" t="str">
        <f t="shared" si="1"/>
        <v/>
      </c>
      <c r="CP22" s="67" t="str">
        <f t="shared" si="9"/>
        <v/>
      </c>
      <c r="CQ22" s="67" t="str">
        <f t="shared" si="10"/>
        <v/>
      </c>
      <c r="CR22" s="67" t="str">
        <f t="shared" si="11"/>
        <v/>
      </c>
      <c r="CS22" s="67" t="str">
        <f t="shared" si="12"/>
        <v/>
      </c>
    </row>
    <row r="23" spans="1:97" s="5" customFormat="1" ht="30" customHeight="1" thickBot="1">
      <c r="A23" s="15" t="s">
        <v>23</v>
      </c>
      <c r="B23" s="53"/>
      <c r="C23" s="53"/>
      <c r="D23" s="54"/>
      <c r="E23" s="55"/>
      <c r="F23" s="56"/>
      <c r="G23" s="47"/>
      <c r="H23" s="47"/>
      <c r="I23" s="47"/>
      <c r="J23" s="56"/>
      <c r="K23" s="57"/>
      <c r="L23" s="55"/>
      <c r="M23" s="56"/>
      <c r="N23" s="56"/>
      <c r="O23" s="56"/>
      <c r="P23" s="56"/>
      <c r="Q23" s="56"/>
      <c r="R23" s="57"/>
      <c r="S23" s="55"/>
      <c r="T23" s="56"/>
      <c r="U23" s="56"/>
      <c r="V23" s="56"/>
      <c r="W23" s="56"/>
      <c r="X23" s="56"/>
      <c r="Y23" s="56"/>
      <c r="Z23" s="58"/>
      <c r="AA23" s="50"/>
      <c r="AB23" s="47"/>
      <c r="AC23" s="47"/>
      <c r="AD23" s="47"/>
      <c r="AE23" s="47"/>
      <c r="AF23" s="47"/>
      <c r="AG23" s="47"/>
      <c r="AH23" s="51"/>
      <c r="AI23" s="52"/>
      <c r="AJ23" s="47"/>
      <c r="AK23" s="47"/>
      <c r="AL23" s="47"/>
      <c r="AM23" s="47"/>
      <c r="AN23" s="47"/>
      <c r="AO23" s="47"/>
      <c r="AP23" s="47"/>
      <c r="AQ23" s="47"/>
      <c r="AR23" s="47"/>
      <c r="AS23" s="48"/>
      <c r="AT23" s="46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8"/>
      <c r="BI23" s="53"/>
      <c r="BJ23" s="46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9"/>
      <c r="CA23" s="49"/>
      <c r="CB23" s="48"/>
      <c r="CC23" s="44"/>
      <c r="CD23" s="44"/>
      <c r="CE23" s="44"/>
      <c r="CG23" s="67" t="str">
        <f t="shared" si="2"/>
        <v/>
      </c>
      <c r="CH23" s="67" t="str">
        <f t="shared" si="3"/>
        <v/>
      </c>
      <c r="CI23" s="67" t="str">
        <f t="shared" si="4"/>
        <v/>
      </c>
      <c r="CJ23" s="67" t="str">
        <f t="shared" si="5"/>
        <v/>
      </c>
      <c r="CK23" s="67" t="str">
        <f t="shared" si="6"/>
        <v/>
      </c>
      <c r="CL23" s="67" t="str">
        <f t="shared" si="7"/>
        <v/>
      </c>
      <c r="CM23" s="67" t="str">
        <f t="shared" si="8"/>
        <v/>
      </c>
      <c r="CN23" s="68" t="str">
        <f t="shared" si="0"/>
        <v/>
      </c>
      <c r="CO23" s="67" t="str">
        <f t="shared" si="1"/>
        <v/>
      </c>
      <c r="CP23" s="67" t="str">
        <f t="shared" si="9"/>
        <v/>
      </c>
      <c r="CQ23" s="67" t="str">
        <f t="shared" si="10"/>
        <v/>
      </c>
      <c r="CR23" s="67" t="str">
        <f t="shared" si="11"/>
        <v/>
      </c>
      <c r="CS23" s="67" t="str">
        <f t="shared" si="12"/>
        <v/>
      </c>
    </row>
    <row r="24" spans="1:97" s="5" customFormat="1" ht="30" customHeight="1" thickBot="1">
      <c r="A24" s="15" t="s">
        <v>24</v>
      </c>
      <c r="B24" s="53"/>
      <c r="C24" s="53"/>
      <c r="D24" s="54"/>
      <c r="E24" s="55"/>
      <c r="F24" s="56"/>
      <c r="G24" s="47"/>
      <c r="H24" s="47"/>
      <c r="I24" s="56"/>
      <c r="J24" s="56"/>
      <c r="K24" s="57"/>
      <c r="L24" s="55"/>
      <c r="M24" s="56"/>
      <c r="N24" s="56"/>
      <c r="O24" s="56"/>
      <c r="P24" s="56"/>
      <c r="Q24" s="56"/>
      <c r="R24" s="57"/>
      <c r="S24" s="55"/>
      <c r="T24" s="56"/>
      <c r="U24" s="56"/>
      <c r="V24" s="56"/>
      <c r="W24" s="56"/>
      <c r="X24" s="56"/>
      <c r="Y24" s="56"/>
      <c r="Z24" s="58"/>
      <c r="AA24" s="50"/>
      <c r="AB24" s="47"/>
      <c r="AC24" s="47"/>
      <c r="AD24" s="47"/>
      <c r="AE24" s="47"/>
      <c r="AF24" s="47"/>
      <c r="AG24" s="47"/>
      <c r="AH24" s="51"/>
      <c r="AI24" s="52"/>
      <c r="AJ24" s="47"/>
      <c r="AK24" s="47"/>
      <c r="AL24" s="47"/>
      <c r="AM24" s="47"/>
      <c r="AN24" s="47"/>
      <c r="AO24" s="47"/>
      <c r="AP24" s="47"/>
      <c r="AQ24" s="47"/>
      <c r="AR24" s="47"/>
      <c r="AS24" s="48"/>
      <c r="AT24" s="46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8"/>
      <c r="BI24" s="53"/>
      <c r="BJ24" s="46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9"/>
      <c r="CA24" s="49"/>
      <c r="CB24" s="48"/>
      <c r="CC24" s="44"/>
      <c r="CD24" s="44"/>
      <c r="CE24" s="44"/>
      <c r="CG24" s="67" t="str">
        <f t="shared" si="2"/>
        <v/>
      </c>
      <c r="CH24" s="67" t="str">
        <f t="shared" si="3"/>
        <v/>
      </c>
      <c r="CI24" s="67" t="str">
        <f t="shared" si="4"/>
        <v/>
      </c>
      <c r="CJ24" s="67" t="str">
        <f t="shared" si="5"/>
        <v/>
      </c>
      <c r="CK24" s="67" t="str">
        <f t="shared" si="6"/>
        <v/>
      </c>
      <c r="CL24" s="67" t="str">
        <f t="shared" si="7"/>
        <v/>
      </c>
      <c r="CM24" s="67" t="str">
        <f t="shared" si="8"/>
        <v/>
      </c>
      <c r="CN24" s="68" t="str">
        <f t="shared" si="0"/>
        <v/>
      </c>
      <c r="CO24" s="67" t="str">
        <f t="shared" si="1"/>
        <v/>
      </c>
      <c r="CP24" s="67" t="str">
        <f t="shared" si="9"/>
        <v/>
      </c>
      <c r="CQ24" s="67" t="str">
        <f t="shared" si="10"/>
        <v/>
      </c>
      <c r="CR24" s="67" t="str">
        <f t="shared" si="11"/>
        <v/>
      </c>
      <c r="CS24" s="67" t="str">
        <f t="shared" si="12"/>
        <v/>
      </c>
    </row>
    <row r="25" spans="1:97" s="5" customFormat="1" ht="30" customHeight="1" thickBot="1">
      <c r="A25" s="15" t="s">
        <v>25</v>
      </c>
      <c r="B25" s="53"/>
      <c r="C25" s="53"/>
      <c r="D25" s="54"/>
      <c r="E25" s="55"/>
      <c r="F25" s="56"/>
      <c r="G25" s="47"/>
      <c r="H25" s="56"/>
      <c r="I25" s="56"/>
      <c r="J25" s="56"/>
      <c r="K25" s="57"/>
      <c r="L25" s="55"/>
      <c r="M25" s="56"/>
      <c r="N25" s="56"/>
      <c r="O25" s="56"/>
      <c r="P25" s="56"/>
      <c r="Q25" s="56"/>
      <c r="R25" s="57"/>
      <c r="S25" s="55"/>
      <c r="T25" s="56"/>
      <c r="U25" s="56"/>
      <c r="V25" s="56"/>
      <c r="W25" s="56"/>
      <c r="X25" s="56"/>
      <c r="Y25" s="56"/>
      <c r="Z25" s="58"/>
      <c r="AA25" s="50"/>
      <c r="AB25" s="47"/>
      <c r="AC25" s="47"/>
      <c r="AD25" s="47"/>
      <c r="AE25" s="47"/>
      <c r="AF25" s="47"/>
      <c r="AG25" s="47"/>
      <c r="AH25" s="51"/>
      <c r="AI25" s="52"/>
      <c r="AJ25" s="47"/>
      <c r="AK25" s="47"/>
      <c r="AL25" s="47"/>
      <c r="AM25" s="47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8"/>
      <c r="BI25" s="53"/>
      <c r="BJ25" s="46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9"/>
      <c r="CA25" s="49"/>
      <c r="CB25" s="48"/>
      <c r="CC25" s="44"/>
      <c r="CD25" s="44"/>
      <c r="CE25" s="44"/>
      <c r="CG25" s="67" t="str">
        <f t="shared" si="2"/>
        <v/>
      </c>
      <c r="CH25" s="67" t="str">
        <f t="shared" si="3"/>
        <v/>
      </c>
      <c r="CI25" s="67" t="str">
        <f t="shared" si="4"/>
        <v/>
      </c>
      <c r="CJ25" s="67" t="str">
        <f t="shared" si="5"/>
        <v/>
      </c>
      <c r="CK25" s="67" t="str">
        <f t="shared" si="6"/>
        <v/>
      </c>
      <c r="CL25" s="67" t="str">
        <f t="shared" si="7"/>
        <v/>
      </c>
      <c r="CM25" s="67" t="str">
        <f t="shared" si="8"/>
        <v/>
      </c>
      <c r="CN25" s="68" t="str">
        <f t="shared" si="0"/>
        <v/>
      </c>
      <c r="CO25" s="67" t="str">
        <f t="shared" si="1"/>
        <v/>
      </c>
      <c r="CP25" s="67" t="str">
        <f t="shared" si="9"/>
        <v/>
      </c>
      <c r="CQ25" s="67" t="str">
        <f t="shared" si="10"/>
        <v/>
      </c>
      <c r="CR25" s="67" t="str">
        <f t="shared" si="11"/>
        <v/>
      </c>
      <c r="CS25" s="67" t="str">
        <f t="shared" si="12"/>
        <v/>
      </c>
    </row>
    <row r="26" spans="1:97" s="5" customFormat="1" ht="30" customHeight="1" thickBot="1">
      <c r="A26" s="15" t="s">
        <v>26</v>
      </c>
      <c r="B26" s="53"/>
      <c r="C26" s="53"/>
      <c r="D26" s="54"/>
      <c r="E26" s="55"/>
      <c r="F26" s="56"/>
      <c r="G26" s="56"/>
      <c r="H26" s="56"/>
      <c r="I26" s="56"/>
      <c r="J26" s="56"/>
      <c r="K26" s="57"/>
      <c r="L26" s="55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56"/>
      <c r="Y26" s="56"/>
      <c r="Z26" s="58"/>
      <c r="AA26" s="50"/>
      <c r="AB26" s="47"/>
      <c r="AC26" s="47"/>
      <c r="AD26" s="47"/>
      <c r="AE26" s="47"/>
      <c r="AF26" s="47"/>
      <c r="AG26" s="47"/>
      <c r="AH26" s="51"/>
      <c r="AI26" s="52"/>
      <c r="AJ26" s="47"/>
      <c r="AK26" s="47"/>
      <c r="AL26" s="47"/>
      <c r="AM26" s="47"/>
      <c r="AN26" s="47"/>
      <c r="AO26" s="47"/>
      <c r="AP26" s="47"/>
      <c r="AQ26" s="47"/>
      <c r="AR26" s="47"/>
      <c r="AS26" s="48"/>
      <c r="AT26" s="46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8"/>
      <c r="BI26" s="53"/>
      <c r="BJ26" s="46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9"/>
      <c r="CA26" s="49"/>
      <c r="CB26" s="48"/>
      <c r="CC26" s="44"/>
      <c r="CD26" s="44"/>
      <c r="CE26" s="44"/>
      <c r="CG26" s="67" t="str">
        <f t="shared" si="2"/>
        <v/>
      </c>
      <c r="CH26" s="67" t="str">
        <f t="shared" si="3"/>
        <v/>
      </c>
      <c r="CI26" s="67" t="str">
        <f t="shared" si="4"/>
        <v/>
      </c>
      <c r="CJ26" s="67" t="str">
        <f t="shared" si="5"/>
        <v/>
      </c>
      <c r="CK26" s="67" t="str">
        <f t="shared" si="6"/>
        <v/>
      </c>
      <c r="CL26" s="67" t="str">
        <f t="shared" si="7"/>
        <v/>
      </c>
      <c r="CM26" s="67" t="str">
        <f t="shared" si="8"/>
        <v/>
      </c>
      <c r="CN26" s="68" t="str">
        <f t="shared" si="0"/>
        <v/>
      </c>
      <c r="CO26" s="67" t="str">
        <f t="shared" si="1"/>
        <v/>
      </c>
      <c r="CP26" s="67" t="str">
        <f t="shared" si="9"/>
        <v/>
      </c>
      <c r="CQ26" s="67" t="str">
        <f t="shared" si="10"/>
        <v/>
      </c>
      <c r="CR26" s="67" t="str">
        <f t="shared" si="11"/>
        <v/>
      </c>
      <c r="CS26" s="67" t="str">
        <f t="shared" si="12"/>
        <v/>
      </c>
    </row>
    <row r="27" spans="1:97" s="5" customFormat="1" ht="30" customHeight="1" thickBot="1">
      <c r="A27" s="15" t="s">
        <v>27</v>
      </c>
      <c r="B27" s="53"/>
      <c r="C27" s="53"/>
      <c r="D27" s="54"/>
      <c r="E27" s="55"/>
      <c r="F27" s="56"/>
      <c r="G27" s="56"/>
      <c r="H27" s="56"/>
      <c r="I27" s="56"/>
      <c r="J27" s="56"/>
      <c r="K27" s="57"/>
      <c r="L27" s="55"/>
      <c r="M27" s="56"/>
      <c r="N27" s="56"/>
      <c r="O27" s="56"/>
      <c r="P27" s="56"/>
      <c r="Q27" s="56"/>
      <c r="R27" s="57"/>
      <c r="S27" s="55"/>
      <c r="T27" s="56"/>
      <c r="U27" s="56"/>
      <c r="V27" s="56"/>
      <c r="W27" s="56"/>
      <c r="X27" s="56"/>
      <c r="Y27" s="56"/>
      <c r="Z27" s="58"/>
      <c r="AA27" s="50"/>
      <c r="AB27" s="47"/>
      <c r="AC27" s="47"/>
      <c r="AD27" s="47"/>
      <c r="AE27" s="47"/>
      <c r="AF27" s="47"/>
      <c r="AG27" s="47"/>
      <c r="AH27" s="51"/>
      <c r="AI27" s="52"/>
      <c r="AJ27" s="47"/>
      <c r="AK27" s="47"/>
      <c r="AL27" s="47"/>
      <c r="AM27" s="47"/>
      <c r="AN27" s="47"/>
      <c r="AO27" s="47"/>
      <c r="AP27" s="47"/>
      <c r="AQ27" s="47"/>
      <c r="AR27" s="47"/>
      <c r="AS27" s="48"/>
      <c r="AT27" s="46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8"/>
      <c r="BI27" s="53"/>
      <c r="BJ27" s="46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9"/>
      <c r="CA27" s="49"/>
      <c r="CB27" s="48"/>
      <c r="CC27" s="44"/>
      <c r="CD27" s="44"/>
      <c r="CE27" s="44"/>
      <c r="CG27" s="67" t="str">
        <f t="shared" si="2"/>
        <v/>
      </c>
      <c r="CH27" s="67" t="str">
        <f t="shared" si="3"/>
        <v/>
      </c>
      <c r="CI27" s="67" t="str">
        <f t="shared" si="4"/>
        <v/>
      </c>
      <c r="CJ27" s="67" t="str">
        <f t="shared" si="5"/>
        <v/>
      </c>
      <c r="CK27" s="67" t="str">
        <f t="shared" si="6"/>
        <v/>
      </c>
      <c r="CL27" s="67" t="str">
        <f t="shared" si="7"/>
        <v/>
      </c>
      <c r="CM27" s="67" t="str">
        <f t="shared" si="8"/>
        <v/>
      </c>
      <c r="CN27" s="68" t="str">
        <f t="shared" si="0"/>
        <v/>
      </c>
      <c r="CO27" s="67" t="str">
        <f t="shared" si="1"/>
        <v/>
      </c>
      <c r="CP27" s="67" t="str">
        <f t="shared" si="9"/>
        <v/>
      </c>
      <c r="CQ27" s="67" t="str">
        <f t="shared" si="10"/>
        <v/>
      </c>
      <c r="CR27" s="67" t="str">
        <f t="shared" si="11"/>
        <v/>
      </c>
      <c r="CS27" s="67" t="str">
        <f t="shared" si="12"/>
        <v/>
      </c>
    </row>
    <row r="28" spans="1:97" s="5" customFormat="1" ht="30" customHeight="1" thickBot="1">
      <c r="A28" s="15" t="s">
        <v>28</v>
      </c>
      <c r="B28" s="53"/>
      <c r="C28" s="53"/>
      <c r="D28" s="54"/>
      <c r="E28" s="55"/>
      <c r="F28" s="56"/>
      <c r="G28" s="56"/>
      <c r="H28" s="56"/>
      <c r="I28" s="56"/>
      <c r="J28" s="56"/>
      <c r="K28" s="57"/>
      <c r="L28" s="55"/>
      <c r="M28" s="56"/>
      <c r="N28" s="56"/>
      <c r="O28" s="56"/>
      <c r="P28" s="56"/>
      <c r="Q28" s="56"/>
      <c r="R28" s="57"/>
      <c r="S28" s="55"/>
      <c r="T28" s="56"/>
      <c r="U28" s="56"/>
      <c r="V28" s="56"/>
      <c r="W28" s="56"/>
      <c r="X28" s="56"/>
      <c r="Y28" s="56"/>
      <c r="Z28" s="58"/>
      <c r="AA28" s="50"/>
      <c r="AB28" s="47"/>
      <c r="AC28" s="47"/>
      <c r="AD28" s="47"/>
      <c r="AE28" s="47"/>
      <c r="AF28" s="47"/>
      <c r="AG28" s="47"/>
      <c r="AH28" s="51"/>
      <c r="AI28" s="52"/>
      <c r="AJ28" s="47"/>
      <c r="AK28" s="47"/>
      <c r="AL28" s="47"/>
      <c r="AM28" s="47"/>
      <c r="AN28" s="47"/>
      <c r="AO28" s="47"/>
      <c r="AP28" s="47"/>
      <c r="AQ28" s="47"/>
      <c r="AR28" s="47"/>
      <c r="AS28" s="48"/>
      <c r="AT28" s="46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8"/>
      <c r="BI28" s="53"/>
      <c r="BJ28" s="46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9"/>
      <c r="CA28" s="49"/>
      <c r="CB28" s="48"/>
      <c r="CC28" s="44"/>
      <c r="CD28" s="44"/>
      <c r="CE28" s="44"/>
      <c r="CG28" s="67" t="str">
        <f t="shared" si="2"/>
        <v/>
      </c>
      <c r="CH28" s="67" t="str">
        <f t="shared" si="3"/>
        <v/>
      </c>
      <c r="CI28" s="67" t="str">
        <f t="shared" si="4"/>
        <v/>
      </c>
      <c r="CJ28" s="67" t="str">
        <f t="shared" si="5"/>
        <v/>
      </c>
      <c r="CK28" s="67" t="str">
        <f t="shared" si="6"/>
        <v/>
      </c>
      <c r="CL28" s="67" t="str">
        <f t="shared" si="7"/>
        <v/>
      </c>
      <c r="CM28" s="67" t="str">
        <f t="shared" si="8"/>
        <v/>
      </c>
      <c r="CN28" s="68" t="str">
        <f t="shared" si="0"/>
        <v/>
      </c>
      <c r="CO28" s="67" t="str">
        <f t="shared" si="1"/>
        <v/>
      </c>
      <c r="CP28" s="67" t="str">
        <f t="shared" si="9"/>
        <v/>
      </c>
      <c r="CQ28" s="67" t="str">
        <f t="shared" si="10"/>
        <v/>
      </c>
      <c r="CR28" s="67" t="str">
        <f t="shared" si="11"/>
        <v/>
      </c>
      <c r="CS28" s="67" t="str">
        <f t="shared" si="12"/>
        <v/>
      </c>
    </row>
    <row r="29" spans="1:97" s="5" customFormat="1" ht="30" customHeight="1" thickBot="1">
      <c r="A29" s="15" t="s">
        <v>274</v>
      </c>
      <c r="B29" s="53"/>
      <c r="C29" s="53"/>
      <c r="D29" s="54"/>
      <c r="E29" s="55"/>
      <c r="F29" s="56"/>
      <c r="G29" s="56"/>
      <c r="H29" s="47"/>
      <c r="I29" s="47"/>
      <c r="J29" s="56"/>
      <c r="K29" s="57"/>
      <c r="L29" s="55"/>
      <c r="M29" s="56"/>
      <c r="N29" s="56"/>
      <c r="O29" s="56"/>
      <c r="P29" s="56"/>
      <c r="Q29" s="56"/>
      <c r="R29" s="57"/>
      <c r="S29" s="55"/>
      <c r="T29" s="56"/>
      <c r="U29" s="56"/>
      <c r="V29" s="56"/>
      <c r="W29" s="56"/>
      <c r="X29" s="56"/>
      <c r="Y29" s="56"/>
      <c r="Z29" s="58"/>
      <c r="AA29" s="50"/>
      <c r="AB29" s="47"/>
      <c r="AC29" s="47"/>
      <c r="AD29" s="47"/>
      <c r="AE29" s="47"/>
      <c r="AF29" s="47"/>
      <c r="AG29" s="47"/>
      <c r="AH29" s="51"/>
      <c r="AI29" s="52"/>
      <c r="AJ29" s="47"/>
      <c r="AK29" s="47"/>
      <c r="AL29" s="47"/>
      <c r="AM29" s="47"/>
      <c r="AN29" s="47"/>
      <c r="AO29" s="47"/>
      <c r="AP29" s="47"/>
      <c r="AQ29" s="47"/>
      <c r="AR29" s="47"/>
      <c r="AS29" s="48"/>
      <c r="AT29" s="46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8"/>
      <c r="BI29" s="53"/>
      <c r="BJ29" s="46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9"/>
      <c r="CA29" s="49"/>
      <c r="CB29" s="48"/>
      <c r="CC29" s="44"/>
      <c r="CD29" s="44"/>
      <c r="CE29" s="44"/>
      <c r="CG29" s="67" t="str">
        <f t="shared" ref="CG29:CG43" si="13">IF(AND(E29="○",OR(F29="○",G29="○",H29="○",I29="○",J29="○",K29="○")),"「1．該当なし」と他の選択肢は同時に選択できません","")</f>
        <v/>
      </c>
      <c r="CH29" s="67" t="str">
        <f t="shared" ref="CH29:CH43" si="14">IF(AND(L29="○",OR(M29="○",N29="○",O29="○",P29="○",Q29="○",R29="○")),"「1．該当なし」と他の選択肢は同時に選択できません","")</f>
        <v/>
      </c>
      <c r="CI29" s="67" t="str">
        <f t="shared" ref="CI29:CI43" si="15">IF(AND(S29="○",OR(T29="○",U29="○",V29="○",W29="○",X29="○",Y29="○",Z29="○")),"「1．該当なし」と他の選択肢は同時に選択できません","")</f>
        <v/>
      </c>
      <c r="CJ29" s="67" t="str">
        <f t="shared" si="5"/>
        <v/>
      </c>
      <c r="CK29" s="67" t="str">
        <f t="shared" si="6"/>
        <v/>
      </c>
      <c r="CL29" s="67" t="str">
        <f t="shared" si="7"/>
        <v/>
      </c>
      <c r="CM29" s="67" t="str">
        <f t="shared" ref="CM29:CM43" si="16">IF(AND(BI29=4,OR(BJ29="○",BK29="○",BL29="○",BM29="○",BN29="○",BO29="○",BP29="○",BQ29="○",BR29="○",BS29="○",BT29="○",BU29="○",BV29="○",BW29="○",BX29="○",BY29="○",BZ29="○",CA29="○",CB29="○")),"問３－１で「１.」～「３.」を選んだ場合のみ回答してください","")</f>
        <v/>
      </c>
      <c r="CN29" s="68" t="str">
        <f t="shared" si="0"/>
        <v/>
      </c>
      <c r="CO29" s="67" t="str">
        <f t="shared" si="1"/>
        <v/>
      </c>
      <c r="CP29" s="67" t="str">
        <f t="shared" si="9"/>
        <v/>
      </c>
      <c r="CQ29" s="67" t="str">
        <f t="shared" si="10"/>
        <v/>
      </c>
      <c r="CR29" s="67" t="str">
        <f t="shared" ref="CR29:CR43" si="17">IF(AND(COUNTIF(BU29:CB29,"○")=0,OR(CD29=1,CD29=2,CD29=3,CD29=4,CD29=5)),"問３－２で「12」～「18」を選んだ場合のみ回答してください","")</f>
        <v/>
      </c>
      <c r="CS29" s="67" t="str">
        <f t="shared" ref="CS29:CS43" si="18">IF(AND(CB29="",OR(CE29=1,CE29=2,CE29=3,CE29=4,CE29=5)),"問３－２で「19.」を選んだ場合のみ回答してください","")</f>
        <v/>
      </c>
    </row>
    <row r="30" spans="1:97" s="5" customFormat="1" ht="30" customHeight="1" thickBot="1">
      <c r="A30" s="18" t="s">
        <v>275</v>
      </c>
      <c r="B30" s="53"/>
      <c r="C30" s="53"/>
      <c r="D30" s="54"/>
      <c r="E30" s="55"/>
      <c r="F30" s="56"/>
      <c r="G30" s="56"/>
      <c r="H30" s="56"/>
      <c r="I30" s="56"/>
      <c r="J30" s="56"/>
      <c r="K30" s="57"/>
      <c r="L30" s="55"/>
      <c r="M30" s="56"/>
      <c r="N30" s="56"/>
      <c r="O30" s="56"/>
      <c r="P30" s="56"/>
      <c r="Q30" s="56"/>
      <c r="R30" s="57"/>
      <c r="S30" s="55"/>
      <c r="T30" s="56"/>
      <c r="U30" s="56"/>
      <c r="V30" s="56"/>
      <c r="W30" s="56"/>
      <c r="X30" s="56"/>
      <c r="Y30" s="56"/>
      <c r="Z30" s="58"/>
      <c r="AA30" s="50"/>
      <c r="AB30" s="47"/>
      <c r="AC30" s="47"/>
      <c r="AD30" s="47"/>
      <c r="AE30" s="47"/>
      <c r="AF30" s="47"/>
      <c r="AG30" s="47"/>
      <c r="AH30" s="51"/>
      <c r="AI30" s="52"/>
      <c r="AJ30" s="47"/>
      <c r="AK30" s="47"/>
      <c r="AL30" s="47"/>
      <c r="AM30" s="47"/>
      <c r="AN30" s="47"/>
      <c r="AO30" s="47"/>
      <c r="AP30" s="47"/>
      <c r="AQ30" s="47"/>
      <c r="AR30" s="47"/>
      <c r="AS30" s="48"/>
      <c r="AT30" s="46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8"/>
      <c r="BI30" s="53"/>
      <c r="BJ30" s="46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9"/>
      <c r="CA30" s="49"/>
      <c r="CB30" s="48"/>
      <c r="CC30" s="44"/>
      <c r="CD30" s="44"/>
      <c r="CE30" s="44"/>
      <c r="CG30" s="67" t="str">
        <f t="shared" si="13"/>
        <v/>
      </c>
      <c r="CH30" s="67" t="str">
        <f t="shared" si="14"/>
        <v/>
      </c>
      <c r="CI30" s="67" t="str">
        <f t="shared" si="15"/>
        <v/>
      </c>
      <c r="CJ30" s="67" t="str">
        <f t="shared" si="5"/>
        <v/>
      </c>
      <c r="CK30" s="67" t="str">
        <f t="shared" si="6"/>
        <v/>
      </c>
      <c r="CL30" s="67" t="str">
        <f t="shared" si="7"/>
        <v/>
      </c>
      <c r="CM30" s="67" t="str">
        <f t="shared" si="16"/>
        <v/>
      </c>
      <c r="CN30" s="68" t="str">
        <f t="shared" si="0"/>
        <v/>
      </c>
      <c r="CO30" s="67" t="str">
        <f t="shared" si="1"/>
        <v/>
      </c>
      <c r="CP30" s="67" t="str">
        <f t="shared" si="9"/>
        <v/>
      </c>
      <c r="CQ30" s="67" t="str">
        <f t="shared" si="10"/>
        <v/>
      </c>
      <c r="CR30" s="67" t="str">
        <f t="shared" si="17"/>
        <v/>
      </c>
      <c r="CS30" s="67" t="str">
        <f t="shared" si="18"/>
        <v/>
      </c>
    </row>
    <row r="31" spans="1:97" s="5" customFormat="1" ht="30" customHeight="1" thickTop="1" thickBot="1">
      <c r="A31" s="15" t="s">
        <v>276</v>
      </c>
      <c r="B31" s="53"/>
      <c r="C31" s="53"/>
      <c r="D31" s="54"/>
      <c r="E31" s="55"/>
      <c r="F31" s="56"/>
      <c r="G31" s="56"/>
      <c r="H31" s="56"/>
      <c r="I31" s="56"/>
      <c r="J31" s="56"/>
      <c r="K31" s="57"/>
      <c r="L31" s="55"/>
      <c r="M31" s="56"/>
      <c r="N31" s="56"/>
      <c r="O31" s="56"/>
      <c r="P31" s="56"/>
      <c r="Q31" s="56"/>
      <c r="R31" s="57"/>
      <c r="S31" s="55"/>
      <c r="T31" s="56"/>
      <c r="U31" s="56"/>
      <c r="V31" s="56"/>
      <c r="W31" s="56"/>
      <c r="X31" s="56"/>
      <c r="Y31" s="56"/>
      <c r="Z31" s="58"/>
      <c r="AA31" s="50"/>
      <c r="AB31" s="47"/>
      <c r="AC31" s="47"/>
      <c r="AD31" s="47"/>
      <c r="AE31" s="47"/>
      <c r="AF31" s="47"/>
      <c r="AG31" s="47"/>
      <c r="AH31" s="51"/>
      <c r="AI31" s="52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6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8"/>
      <c r="BI31" s="53"/>
      <c r="BJ31" s="46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9"/>
      <c r="CA31" s="49"/>
      <c r="CB31" s="48"/>
      <c r="CC31" s="44"/>
      <c r="CD31" s="44"/>
      <c r="CE31" s="44"/>
      <c r="CG31" s="67" t="str">
        <f t="shared" si="13"/>
        <v/>
      </c>
      <c r="CH31" s="67" t="str">
        <f t="shared" si="14"/>
        <v/>
      </c>
      <c r="CI31" s="67" t="str">
        <f t="shared" si="15"/>
        <v/>
      </c>
      <c r="CJ31" s="67" t="str">
        <f t="shared" si="5"/>
        <v/>
      </c>
      <c r="CK31" s="67" t="str">
        <f t="shared" si="6"/>
        <v/>
      </c>
      <c r="CL31" s="67" t="str">
        <f t="shared" si="7"/>
        <v/>
      </c>
      <c r="CM31" s="67" t="str">
        <f t="shared" si="16"/>
        <v/>
      </c>
      <c r="CN31" s="68" t="str">
        <f t="shared" si="0"/>
        <v/>
      </c>
      <c r="CO31" s="67" t="str">
        <f t="shared" si="1"/>
        <v/>
      </c>
      <c r="CP31" s="67" t="str">
        <f t="shared" si="9"/>
        <v/>
      </c>
      <c r="CQ31" s="67" t="str">
        <f t="shared" si="10"/>
        <v/>
      </c>
      <c r="CR31" s="67" t="str">
        <f t="shared" si="17"/>
        <v/>
      </c>
      <c r="CS31" s="67" t="str">
        <f t="shared" si="18"/>
        <v/>
      </c>
    </row>
    <row r="32" spans="1:97" s="5" customFormat="1" ht="30" customHeight="1" thickBot="1">
      <c r="A32" s="18" t="s">
        <v>277</v>
      </c>
      <c r="B32" s="53"/>
      <c r="C32" s="53"/>
      <c r="D32" s="54"/>
      <c r="E32" s="55"/>
      <c r="F32" s="56"/>
      <c r="G32" s="56"/>
      <c r="H32" s="56"/>
      <c r="I32" s="56"/>
      <c r="J32" s="56"/>
      <c r="K32" s="57"/>
      <c r="L32" s="55"/>
      <c r="M32" s="56"/>
      <c r="N32" s="56"/>
      <c r="O32" s="56"/>
      <c r="P32" s="56"/>
      <c r="Q32" s="56"/>
      <c r="R32" s="57"/>
      <c r="S32" s="55"/>
      <c r="T32" s="56"/>
      <c r="U32" s="56"/>
      <c r="V32" s="56"/>
      <c r="W32" s="56"/>
      <c r="X32" s="56"/>
      <c r="Y32" s="56"/>
      <c r="Z32" s="58"/>
      <c r="AA32" s="50"/>
      <c r="AB32" s="47"/>
      <c r="AC32" s="47"/>
      <c r="AD32" s="47"/>
      <c r="AE32" s="47"/>
      <c r="AF32" s="47"/>
      <c r="AG32" s="47"/>
      <c r="AH32" s="51"/>
      <c r="AI32" s="52"/>
      <c r="AJ32" s="47"/>
      <c r="AK32" s="47"/>
      <c r="AL32" s="47"/>
      <c r="AM32" s="47"/>
      <c r="AN32" s="47"/>
      <c r="AO32" s="47"/>
      <c r="AP32" s="47"/>
      <c r="AQ32" s="47"/>
      <c r="AR32" s="47"/>
      <c r="AS32" s="48"/>
      <c r="AT32" s="46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8"/>
      <c r="BI32" s="53"/>
      <c r="BJ32" s="46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9"/>
      <c r="CA32" s="49"/>
      <c r="CB32" s="48"/>
      <c r="CC32" s="44"/>
      <c r="CD32" s="44"/>
      <c r="CE32" s="44"/>
      <c r="CG32" s="67" t="str">
        <f t="shared" si="13"/>
        <v/>
      </c>
      <c r="CH32" s="67" t="str">
        <f t="shared" si="14"/>
        <v/>
      </c>
      <c r="CI32" s="67" t="str">
        <f t="shared" si="15"/>
        <v/>
      </c>
      <c r="CJ32" s="67" t="str">
        <f t="shared" si="5"/>
        <v/>
      </c>
      <c r="CK32" s="67" t="str">
        <f t="shared" si="6"/>
        <v/>
      </c>
      <c r="CL32" s="67" t="str">
        <f t="shared" si="7"/>
        <v/>
      </c>
      <c r="CM32" s="67" t="str">
        <f t="shared" si="16"/>
        <v/>
      </c>
      <c r="CN32" s="68" t="str">
        <f t="shared" si="0"/>
        <v/>
      </c>
      <c r="CO32" s="67" t="str">
        <f t="shared" si="1"/>
        <v/>
      </c>
      <c r="CP32" s="67" t="str">
        <f t="shared" si="9"/>
        <v/>
      </c>
      <c r="CQ32" s="67" t="str">
        <f t="shared" si="10"/>
        <v/>
      </c>
      <c r="CR32" s="67" t="str">
        <f t="shared" si="17"/>
        <v/>
      </c>
      <c r="CS32" s="67" t="str">
        <f t="shared" si="18"/>
        <v/>
      </c>
    </row>
    <row r="33" spans="1:97" s="5" customFormat="1" ht="30" customHeight="1" thickTop="1" thickBot="1">
      <c r="A33" s="15" t="s">
        <v>278</v>
      </c>
      <c r="B33" s="53"/>
      <c r="C33" s="53"/>
      <c r="D33" s="54"/>
      <c r="E33" s="55"/>
      <c r="F33" s="56"/>
      <c r="G33" s="56"/>
      <c r="H33" s="56"/>
      <c r="I33" s="56"/>
      <c r="J33" s="56"/>
      <c r="K33" s="57"/>
      <c r="L33" s="55"/>
      <c r="M33" s="56"/>
      <c r="N33" s="56"/>
      <c r="O33" s="56"/>
      <c r="P33" s="56"/>
      <c r="Q33" s="56"/>
      <c r="R33" s="57"/>
      <c r="S33" s="55"/>
      <c r="T33" s="56"/>
      <c r="U33" s="56"/>
      <c r="V33" s="56"/>
      <c r="W33" s="56"/>
      <c r="X33" s="56"/>
      <c r="Y33" s="56"/>
      <c r="Z33" s="58"/>
      <c r="AA33" s="50"/>
      <c r="AB33" s="47"/>
      <c r="AC33" s="47"/>
      <c r="AD33" s="47"/>
      <c r="AE33" s="47"/>
      <c r="AF33" s="47"/>
      <c r="AG33" s="47"/>
      <c r="AH33" s="51"/>
      <c r="AI33" s="52"/>
      <c r="AJ33" s="47"/>
      <c r="AK33" s="47"/>
      <c r="AL33" s="47"/>
      <c r="AM33" s="47"/>
      <c r="AN33" s="47"/>
      <c r="AO33" s="47"/>
      <c r="AP33" s="47"/>
      <c r="AQ33" s="47"/>
      <c r="AR33" s="47"/>
      <c r="AS33" s="48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8"/>
      <c r="BI33" s="53"/>
      <c r="BJ33" s="46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9"/>
      <c r="CA33" s="49"/>
      <c r="CB33" s="48"/>
      <c r="CC33" s="44"/>
      <c r="CD33" s="44"/>
      <c r="CE33" s="44"/>
      <c r="CG33" s="67" t="str">
        <f t="shared" si="13"/>
        <v/>
      </c>
      <c r="CH33" s="67" t="str">
        <f t="shared" si="14"/>
        <v/>
      </c>
      <c r="CI33" s="67" t="str">
        <f t="shared" si="15"/>
        <v/>
      </c>
      <c r="CJ33" s="67" t="str">
        <f t="shared" si="5"/>
        <v/>
      </c>
      <c r="CK33" s="67" t="str">
        <f t="shared" si="6"/>
        <v/>
      </c>
      <c r="CL33" s="67" t="str">
        <f t="shared" si="7"/>
        <v/>
      </c>
      <c r="CM33" s="67" t="str">
        <f t="shared" si="16"/>
        <v/>
      </c>
      <c r="CN33" s="68" t="str">
        <f t="shared" si="0"/>
        <v/>
      </c>
      <c r="CO33" s="67" t="str">
        <f t="shared" si="1"/>
        <v/>
      </c>
      <c r="CP33" s="67" t="str">
        <f t="shared" si="9"/>
        <v/>
      </c>
      <c r="CQ33" s="67" t="str">
        <f t="shared" si="10"/>
        <v/>
      </c>
      <c r="CR33" s="67" t="str">
        <f t="shared" si="17"/>
        <v/>
      </c>
      <c r="CS33" s="67" t="str">
        <f t="shared" si="18"/>
        <v/>
      </c>
    </row>
    <row r="34" spans="1:97" s="5" customFormat="1" ht="30" customHeight="1" thickBot="1">
      <c r="A34" s="18" t="s">
        <v>279</v>
      </c>
      <c r="B34" s="53"/>
      <c r="C34" s="53"/>
      <c r="D34" s="54"/>
      <c r="E34" s="55"/>
      <c r="F34" s="56"/>
      <c r="G34" s="56"/>
      <c r="H34" s="56"/>
      <c r="I34" s="56"/>
      <c r="J34" s="56"/>
      <c r="K34" s="57"/>
      <c r="L34" s="55"/>
      <c r="M34" s="56"/>
      <c r="N34" s="56"/>
      <c r="O34" s="56"/>
      <c r="P34" s="56"/>
      <c r="Q34" s="56"/>
      <c r="R34" s="57"/>
      <c r="S34" s="55"/>
      <c r="T34" s="56"/>
      <c r="U34" s="56"/>
      <c r="V34" s="56"/>
      <c r="W34" s="56"/>
      <c r="X34" s="56"/>
      <c r="Y34" s="56"/>
      <c r="Z34" s="58"/>
      <c r="AA34" s="50"/>
      <c r="AB34" s="47"/>
      <c r="AC34" s="47"/>
      <c r="AD34" s="47"/>
      <c r="AE34" s="47"/>
      <c r="AF34" s="47"/>
      <c r="AG34" s="47"/>
      <c r="AH34" s="51"/>
      <c r="AI34" s="52"/>
      <c r="AJ34" s="47"/>
      <c r="AK34" s="47"/>
      <c r="AL34" s="47"/>
      <c r="AM34" s="47"/>
      <c r="AN34" s="47"/>
      <c r="AO34" s="47"/>
      <c r="AP34" s="47"/>
      <c r="AQ34" s="47"/>
      <c r="AR34" s="47"/>
      <c r="AS34" s="48"/>
      <c r="AT34" s="46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8"/>
      <c r="BI34" s="53"/>
      <c r="BJ34" s="46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9"/>
      <c r="CA34" s="49"/>
      <c r="CB34" s="48"/>
      <c r="CC34" s="44"/>
      <c r="CD34" s="44"/>
      <c r="CE34" s="44"/>
      <c r="CG34" s="67" t="str">
        <f t="shared" si="13"/>
        <v/>
      </c>
      <c r="CH34" s="67" t="str">
        <f t="shared" si="14"/>
        <v/>
      </c>
      <c r="CI34" s="67" t="str">
        <f t="shared" si="15"/>
        <v/>
      </c>
      <c r="CJ34" s="67" t="str">
        <f t="shared" si="5"/>
        <v/>
      </c>
      <c r="CK34" s="67" t="str">
        <f t="shared" si="6"/>
        <v/>
      </c>
      <c r="CL34" s="67" t="str">
        <f t="shared" si="7"/>
        <v/>
      </c>
      <c r="CM34" s="67" t="str">
        <f t="shared" si="16"/>
        <v/>
      </c>
      <c r="CN34" s="68" t="str">
        <f t="shared" si="0"/>
        <v/>
      </c>
      <c r="CO34" s="67" t="str">
        <f t="shared" si="1"/>
        <v/>
      </c>
      <c r="CP34" s="67" t="str">
        <f t="shared" si="9"/>
        <v/>
      </c>
      <c r="CQ34" s="67" t="str">
        <f t="shared" si="10"/>
        <v/>
      </c>
      <c r="CR34" s="67" t="str">
        <f t="shared" si="17"/>
        <v/>
      </c>
      <c r="CS34" s="67" t="str">
        <f t="shared" si="18"/>
        <v/>
      </c>
    </row>
    <row r="35" spans="1:97" s="5" customFormat="1" ht="30" customHeight="1" thickTop="1" thickBot="1">
      <c r="A35" s="15" t="s">
        <v>280</v>
      </c>
      <c r="B35" s="53"/>
      <c r="C35" s="53"/>
      <c r="D35" s="54"/>
      <c r="E35" s="55"/>
      <c r="F35" s="56"/>
      <c r="G35" s="56"/>
      <c r="H35" s="56"/>
      <c r="I35" s="56"/>
      <c r="J35" s="56"/>
      <c r="K35" s="57"/>
      <c r="L35" s="55"/>
      <c r="M35" s="56"/>
      <c r="N35" s="56"/>
      <c r="O35" s="56"/>
      <c r="P35" s="56"/>
      <c r="Q35" s="56"/>
      <c r="R35" s="57"/>
      <c r="S35" s="55"/>
      <c r="T35" s="56"/>
      <c r="U35" s="56"/>
      <c r="V35" s="56"/>
      <c r="W35" s="56"/>
      <c r="X35" s="56"/>
      <c r="Y35" s="56"/>
      <c r="Z35" s="58"/>
      <c r="AA35" s="50"/>
      <c r="AB35" s="47"/>
      <c r="AC35" s="47"/>
      <c r="AD35" s="47"/>
      <c r="AE35" s="47"/>
      <c r="AF35" s="47"/>
      <c r="AG35" s="47"/>
      <c r="AH35" s="51"/>
      <c r="AI35" s="52"/>
      <c r="AJ35" s="47"/>
      <c r="AK35" s="47"/>
      <c r="AL35" s="47"/>
      <c r="AM35" s="47"/>
      <c r="AN35" s="47"/>
      <c r="AO35" s="47"/>
      <c r="AP35" s="47"/>
      <c r="AQ35" s="47"/>
      <c r="AR35" s="47"/>
      <c r="AS35" s="48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8"/>
      <c r="BI35" s="53"/>
      <c r="BJ35" s="46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9"/>
      <c r="CA35" s="49"/>
      <c r="CB35" s="48"/>
      <c r="CC35" s="44"/>
      <c r="CD35" s="44"/>
      <c r="CE35" s="44"/>
      <c r="CG35" s="67" t="str">
        <f t="shared" si="13"/>
        <v/>
      </c>
      <c r="CH35" s="67" t="str">
        <f t="shared" si="14"/>
        <v/>
      </c>
      <c r="CI35" s="67" t="str">
        <f t="shared" si="15"/>
        <v/>
      </c>
      <c r="CJ35" s="67" t="str">
        <f t="shared" si="5"/>
        <v/>
      </c>
      <c r="CK35" s="67" t="str">
        <f t="shared" si="6"/>
        <v/>
      </c>
      <c r="CL35" s="67" t="str">
        <f t="shared" si="7"/>
        <v/>
      </c>
      <c r="CM35" s="67" t="str">
        <f t="shared" si="16"/>
        <v/>
      </c>
      <c r="CN35" s="68" t="str">
        <f t="shared" si="0"/>
        <v/>
      </c>
      <c r="CO35" s="67" t="str">
        <f t="shared" si="1"/>
        <v/>
      </c>
      <c r="CP35" s="67" t="str">
        <f t="shared" si="9"/>
        <v/>
      </c>
      <c r="CQ35" s="67" t="str">
        <f t="shared" si="10"/>
        <v/>
      </c>
      <c r="CR35" s="67" t="str">
        <f t="shared" si="17"/>
        <v/>
      </c>
      <c r="CS35" s="67" t="str">
        <f t="shared" si="18"/>
        <v/>
      </c>
    </row>
    <row r="36" spans="1:97" s="5" customFormat="1" ht="30" customHeight="1" thickBot="1">
      <c r="A36" s="18" t="s">
        <v>281</v>
      </c>
      <c r="B36" s="53"/>
      <c r="C36" s="53"/>
      <c r="D36" s="54"/>
      <c r="E36" s="55"/>
      <c r="F36" s="56"/>
      <c r="G36" s="56"/>
      <c r="H36" s="56"/>
      <c r="I36" s="56"/>
      <c r="J36" s="56"/>
      <c r="K36" s="57"/>
      <c r="L36" s="55"/>
      <c r="M36" s="56"/>
      <c r="N36" s="56"/>
      <c r="O36" s="56"/>
      <c r="P36" s="56"/>
      <c r="Q36" s="56"/>
      <c r="R36" s="57"/>
      <c r="S36" s="55"/>
      <c r="T36" s="56"/>
      <c r="U36" s="56"/>
      <c r="V36" s="56"/>
      <c r="W36" s="56"/>
      <c r="X36" s="56"/>
      <c r="Y36" s="56"/>
      <c r="Z36" s="58"/>
      <c r="AA36" s="50"/>
      <c r="AB36" s="47"/>
      <c r="AC36" s="47"/>
      <c r="AD36" s="47"/>
      <c r="AE36" s="47"/>
      <c r="AF36" s="47"/>
      <c r="AG36" s="47"/>
      <c r="AH36" s="51"/>
      <c r="AI36" s="52"/>
      <c r="AJ36" s="47"/>
      <c r="AK36" s="47"/>
      <c r="AL36" s="47"/>
      <c r="AM36" s="47"/>
      <c r="AN36" s="47"/>
      <c r="AO36" s="47"/>
      <c r="AP36" s="47"/>
      <c r="AQ36" s="47"/>
      <c r="AR36" s="47"/>
      <c r="AS36" s="48"/>
      <c r="AT36" s="46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8"/>
      <c r="BI36" s="53"/>
      <c r="BJ36" s="46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9"/>
      <c r="CA36" s="49"/>
      <c r="CB36" s="48"/>
      <c r="CC36" s="44"/>
      <c r="CD36" s="44"/>
      <c r="CE36" s="44"/>
      <c r="CG36" s="67" t="str">
        <f t="shared" si="13"/>
        <v/>
      </c>
      <c r="CH36" s="67" t="str">
        <f t="shared" si="14"/>
        <v/>
      </c>
      <c r="CI36" s="67" t="str">
        <f t="shared" si="15"/>
        <v/>
      </c>
      <c r="CJ36" s="67" t="str">
        <f t="shared" si="5"/>
        <v/>
      </c>
      <c r="CK36" s="67" t="str">
        <f t="shared" si="6"/>
        <v/>
      </c>
      <c r="CL36" s="67" t="str">
        <f t="shared" si="7"/>
        <v/>
      </c>
      <c r="CM36" s="67" t="str">
        <f t="shared" si="16"/>
        <v/>
      </c>
      <c r="CN36" s="68" t="str">
        <f t="shared" si="0"/>
        <v/>
      </c>
      <c r="CO36" s="67" t="str">
        <f t="shared" si="1"/>
        <v/>
      </c>
      <c r="CP36" s="67" t="str">
        <f t="shared" si="9"/>
        <v/>
      </c>
      <c r="CQ36" s="67" t="str">
        <f t="shared" si="10"/>
        <v/>
      </c>
      <c r="CR36" s="67" t="str">
        <f t="shared" si="17"/>
        <v/>
      </c>
      <c r="CS36" s="67" t="str">
        <f t="shared" si="18"/>
        <v/>
      </c>
    </row>
    <row r="37" spans="1:97" s="5" customFormat="1" ht="30" customHeight="1" thickTop="1" thickBot="1">
      <c r="A37" s="15" t="s">
        <v>282</v>
      </c>
      <c r="B37" s="53"/>
      <c r="C37" s="53"/>
      <c r="D37" s="54"/>
      <c r="E37" s="55"/>
      <c r="F37" s="56"/>
      <c r="G37" s="56"/>
      <c r="H37" s="56"/>
      <c r="I37" s="56"/>
      <c r="J37" s="56"/>
      <c r="K37" s="57"/>
      <c r="L37" s="55"/>
      <c r="M37" s="56"/>
      <c r="N37" s="56"/>
      <c r="O37" s="56"/>
      <c r="P37" s="56"/>
      <c r="Q37" s="56"/>
      <c r="R37" s="57"/>
      <c r="S37" s="55"/>
      <c r="T37" s="56"/>
      <c r="U37" s="56"/>
      <c r="V37" s="56"/>
      <c r="W37" s="56"/>
      <c r="X37" s="56"/>
      <c r="Y37" s="56"/>
      <c r="Z37" s="58"/>
      <c r="AA37" s="50"/>
      <c r="AB37" s="47"/>
      <c r="AC37" s="47"/>
      <c r="AD37" s="47"/>
      <c r="AE37" s="47"/>
      <c r="AF37" s="47"/>
      <c r="AG37" s="47"/>
      <c r="AH37" s="51"/>
      <c r="AI37" s="52"/>
      <c r="AJ37" s="47"/>
      <c r="AK37" s="47"/>
      <c r="AL37" s="47"/>
      <c r="AM37" s="47"/>
      <c r="AN37" s="47"/>
      <c r="AO37" s="47"/>
      <c r="AP37" s="47"/>
      <c r="AQ37" s="47"/>
      <c r="AR37" s="47"/>
      <c r="AS37" s="48"/>
      <c r="AT37" s="46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8"/>
      <c r="BI37" s="53"/>
      <c r="BJ37" s="46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9"/>
      <c r="CA37" s="49"/>
      <c r="CB37" s="48"/>
      <c r="CC37" s="44"/>
      <c r="CD37" s="44"/>
      <c r="CE37" s="44"/>
      <c r="CG37" s="67" t="str">
        <f t="shared" si="13"/>
        <v/>
      </c>
      <c r="CH37" s="67" t="str">
        <f t="shared" si="14"/>
        <v/>
      </c>
      <c r="CI37" s="67" t="str">
        <f t="shared" si="15"/>
        <v/>
      </c>
      <c r="CJ37" s="67" t="str">
        <f t="shared" si="5"/>
        <v/>
      </c>
      <c r="CK37" s="67" t="str">
        <f t="shared" si="6"/>
        <v/>
      </c>
      <c r="CL37" s="67" t="str">
        <f t="shared" si="7"/>
        <v/>
      </c>
      <c r="CM37" s="67" t="str">
        <f t="shared" si="16"/>
        <v/>
      </c>
      <c r="CN37" s="68" t="str">
        <f t="shared" si="0"/>
        <v/>
      </c>
      <c r="CO37" s="67" t="str">
        <f t="shared" si="1"/>
        <v/>
      </c>
      <c r="CP37" s="67" t="str">
        <f t="shared" si="9"/>
        <v/>
      </c>
      <c r="CQ37" s="67" t="str">
        <f t="shared" si="10"/>
        <v/>
      </c>
      <c r="CR37" s="67" t="str">
        <f t="shared" si="17"/>
        <v/>
      </c>
      <c r="CS37" s="67" t="str">
        <f t="shared" si="18"/>
        <v/>
      </c>
    </row>
    <row r="38" spans="1:97" s="5" customFormat="1" ht="30" customHeight="1" thickBot="1">
      <c r="A38" s="18" t="s">
        <v>283</v>
      </c>
      <c r="B38" s="53"/>
      <c r="C38" s="53"/>
      <c r="D38" s="54"/>
      <c r="E38" s="55"/>
      <c r="F38" s="56"/>
      <c r="G38" s="56"/>
      <c r="H38" s="56"/>
      <c r="I38" s="56"/>
      <c r="J38" s="56"/>
      <c r="K38" s="57"/>
      <c r="L38" s="55"/>
      <c r="M38" s="56"/>
      <c r="N38" s="56"/>
      <c r="O38" s="56"/>
      <c r="P38" s="56"/>
      <c r="Q38" s="56"/>
      <c r="R38" s="57"/>
      <c r="S38" s="55"/>
      <c r="T38" s="56"/>
      <c r="U38" s="56"/>
      <c r="V38" s="56"/>
      <c r="W38" s="56"/>
      <c r="X38" s="56"/>
      <c r="Y38" s="56"/>
      <c r="Z38" s="58"/>
      <c r="AA38" s="50"/>
      <c r="AB38" s="47"/>
      <c r="AC38" s="47"/>
      <c r="AD38" s="47"/>
      <c r="AE38" s="47"/>
      <c r="AF38" s="47"/>
      <c r="AG38" s="47"/>
      <c r="AH38" s="51"/>
      <c r="AI38" s="52"/>
      <c r="AJ38" s="47"/>
      <c r="AK38" s="47"/>
      <c r="AL38" s="47"/>
      <c r="AM38" s="47"/>
      <c r="AN38" s="47"/>
      <c r="AO38" s="47"/>
      <c r="AP38" s="47"/>
      <c r="AQ38" s="47"/>
      <c r="AR38" s="47"/>
      <c r="AS38" s="48"/>
      <c r="AT38" s="46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8"/>
      <c r="BI38" s="53"/>
      <c r="BJ38" s="46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9"/>
      <c r="CA38" s="49"/>
      <c r="CB38" s="48"/>
      <c r="CC38" s="44"/>
      <c r="CD38" s="44"/>
      <c r="CE38" s="44"/>
      <c r="CG38" s="67" t="str">
        <f t="shared" si="13"/>
        <v/>
      </c>
      <c r="CH38" s="67" t="str">
        <f t="shared" si="14"/>
        <v/>
      </c>
      <c r="CI38" s="67" t="str">
        <f t="shared" si="15"/>
        <v/>
      </c>
      <c r="CJ38" s="67" t="str">
        <f t="shared" si="5"/>
        <v/>
      </c>
      <c r="CK38" s="67" t="str">
        <f t="shared" si="6"/>
        <v/>
      </c>
      <c r="CL38" s="67" t="str">
        <f t="shared" si="7"/>
        <v/>
      </c>
      <c r="CM38" s="67" t="str">
        <f t="shared" si="16"/>
        <v/>
      </c>
      <c r="CN38" s="68" t="str">
        <f t="shared" si="0"/>
        <v/>
      </c>
      <c r="CO38" s="67" t="str">
        <f t="shared" si="1"/>
        <v/>
      </c>
      <c r="CP38" s="67" t="str">
        <f t="shared" si="9"/>
        <v/>
      </c>
      <c r="CQ38" s="67" t="str">
        <f t="shared" si="10"/>
        <v/>
      </c>
      <c r="CR38" s="67" t="str">
        <f t="shared" si="17"/>
        <v/>
      </c>
      <c r="CS38" s="67" t="str">
        <f t="shared" si="18"/>
        <v/>
      </c>
    </row>
    <row r="39" spans="1:97" s="5" customFormat="1" ht="30" customHeight="1" thickTop="1" thickBot="1">
      <c r="A39" s="15" t="s">
        <v>284</v>
      </c>
      <c r="B39" s="53"/>
      <c r="C39" s="53"/>
      <c r="D39" s="54"/>
      <c r="E39" s="55"/>
      <c r="F39" s="56"/>
      <c r="G39" s="56"/>
      <c r="H39" s="56"/>
      <c r="I39" s="56"/>
      <c r="J39" s="56"/>
      <c r="K39" s="57"/>
      <c r="L39" s="55"/>
      <c r="M39" s="56"/>
      <c r="N39" s="56"/>
      <c r="O39" s="56"/>
      <c r="P39" s="56"/>
      <c r="Q39" s="56"/>
      <c r="R39" s="57"/>
      <c r="S39" s="55"/>
      <c r="T39" s="56"/>
      <c r="U39" s="56"/>
      <c r="V39" s="56"/>
      <c r="W39" s="56"/>
      <c r="X39" s="56"/>
      <c r="Y39" s="56"/>
      <c r="Z39" s="58"/>
      <c r="AA39" s="50"/>
      <c r="AB39" s="47"/>
      <c r="AC39" s="47"/>
      <c r="AD39" s="47"/>
      <c r="AE39" s="47"/>
      <c r="AF39" s="47"/>
      <c r="AG39" s="47"/>
      <c r="AH39" s="51"/>
      <c r="AI39" s="52"/>
      <c r="AJ39" s="47"/>
      <c r="AK39" s="47"/>
      <c r="AL39" s="47"/>
      <c r="AM39" s="47"/>
      <c r="AN39" s="47"/>
      <c r="AO39" s="47"/>
      <c r="AP39" s="47"/>
      <c r="AQ39" s="47"/>
      <c r="AR39" s="47"/>
      <c r="AS39" s="48"/>
      <c r="AT39" s="46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8"/>
      <c r="BI39" s="53"/>
      <c r="BJ39" s="46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9"/>
      <c r="CA39" s="49"/>
      <c r="CB39" s="48"/>
      <c r="CC39" s="44"/>
      <c r="CD39" s="44"/>
      <c r="CE39" s="44"/>
      <c r="CG39" s="67" t="str">
        <f t="shared" si="13"/>
        <v/>
      </c>
      <c r="CH39" s="67" t="str">
        <f t="shared" si="14"/>
        <v/>
      </c>
      <c r="CI39" s="67" t="str">
        <f t="shared" si="15"/>
        <v/>
      </c>
      <c r="CJ39" s="67" t="str">
        <f t="shared" si="5"/>
        <v/>
      </c>
      <c r="CK39" s="67" t="str">
        <f t="shared" si="6"/>
        <v/>
      </c>
      <c r="CL39" s="67" t="str">
        <f t="shared" si="7"/>
        <v/>
      </c>
      <c r="CM39" s="67" t="str">
        <f t="shared" si="16"/>
        <v/>
      </c>
      <c r="CN39" s="68" t="str">
        <f t="shared" si="0"/>
        <v/>
      </c>
      <c r="CO39" s="67" t="str">
        <f t="shared" si="1"/>
        <v/>
      </c>
      <c r="CP39" s="67" t="str">
        <f t="shared" si="9"/>
        <v/>
      </c>
      <c r="CQ39" s="67" t="str">
        <f t="shared" si="10"/>
        <v/>
      </c>
      <c r="CR39" s="67" t="str">
        <f t="shared" si="17"/>
        <v/>
      </c>
      <c r="CS39" s="67" t="str">
        <f t="shared" si="18"/>
        <v/>
      </c>
    </row>
    <row r="40" spans="1:97" s="5" customFormat="1" ht="30" customHeight="1" thickBot="1">
      <c r="A40" s="18" t="s">
        <v>285</v>
      </c>
      <c r="B40" s="53"/>
      <c r="C40" s="53"/>
      <c r="D40" s="54"/>
      <c r="E40" s="55"/>
      <c r="F40" s="56"/>
      <c r="G40" s="56"/>
      <c r="H40" s="56"/>
      <c r="I40" s="56"/>
      <c r="J40" s="56"/>
      <c r="K40" s="57"/>
      <c r="L40" s="55"/>
      <c r="M40" s="56"/>
      <c r="N40" s="56"/>
      <c r="O40" s="56"/>
      <c r="P40" s="56"/>
      <c r="Q40" s="56"/>
      <c r="R40" s="57"/>
      <c r="S40" s="55"/>
      <c r="T40" s="56"/>
      <c r="U40" s="56"/>
      <c r="V40" s="56"/>
      <c r="W40" s="56"/>
      <c r="X40" s="56"/>
      <c r="Y40" s="56"/>
      <c r="Z40" s="58"/>
      <c r="AA40" s="50"/>
      <c r="AB40" s="47"/>
      <c r="AC40" s="47"/>
      <c r="AD40" s="47"/>
      <c r="AE40" s="47"/>
      <c r="AF40" s="47"/>
      <c r="AG40" s="47"/>
      <c r="AH40" s="51"/>
      <c r="AI40" s="52"/>
      <c r="AJ40" s="47"/>
      <c r="AK40" s="47"/>
      <c r="AL40" s="47"/>
      <c r="AM40" s="47"/>
      <c r="AN40" s="47"/>
      <c r="AO40" s="47"/>
      <c r="AP40" s="47"/>
      <c r="AQ40" s="47"/>
      <c r="AR40" s="47"/>
      <c r="AS40" s="48"/>
      <c r="AT40" s="46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8"/>
      <c r="BI40" s="53"/>
      <c r="BJ40" s="46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9"/>
      <c r="CA40" s="49"/>
      <c r="CB40" s="48"/>
      <c r="CC40" s="44"/>
      <c r="CD40" s="44"/>
      <c r="CE40" s="44"/>
      <c r="CG40" s="67" t="str">
        <f t="shared" si="13"/>
        <v/>
      </c>
      <c r="CH40" s="67" t="str">
        <f t="shared" si="14"/>
        <v/>
      </c>
      <c r="CI40" s="67" t="str">
        <f t="shared" si="15"/>
        <v/>
      </c>
      <c r="CJ40" s="67" t="str">
        <f t="shared" si="5"/>
        <v/>
      </c>
      <c r="CK40" s="67" t="str">
        <f t="shared" si="6"/>
        <v/>
      </c>
      <c r="CL40" s="67" t="str">
        <f t="shared" si="7"/>
        <v/>
      </c>
      <c r="CM40" s="67" t="str">
        <f t="shared" si="16"/>
        <v/>
      </c>
      <c r="CN40" s="68" t="str">
        <f t="shared" si="0"/>
        <v/>
      </c>
      <c r="CO40" s="67" t="str">
        <f t="shared" si="1"/>
        <v/>
      </c>
      <c r="CP40" s="67" t="str">
        <f t="shared" si="9"/>
        <v/>
      </c>
      <c r="CQ40" s="67" t="str">
        <f t="shared" si="10"/>
        <v/>
      </c>
      <c r="CR40" s="67" t="str">
        <f t="shared" si="17"/>
        <v/>
      </c>
      <c r="CS40" s="67" t="str">
        <f t="shared" si="18"/>
        <v/>
      </c>
    </row>
    <row r="41" spans="1:97" s="5" customFormat="1" ht="30" customHeight="1" thickTop="1" thickBot="1">
      <c r="A41" s="15" t="s">
        <v>286</v>
      </c>
      <c r="B41" s="53"/>
      <c r="C41" s="53"/>
      <c r="D41" s="54"/>
      <c r="E41" s="55"/>
      <c r="F41" s="56"/>
      <c r="G41" s="56"/>
      <c r="H41" s="56"/>
      <c r="I41" s="56"/>
      <c r="J41" s="56"/>
      <c r="K41" s="57"/>
      <c r="L41" s="55"/>
      <c r="M41" s="56"/>
      <c r="N41" s="56"/>
      <c r="O41" s="56"/>
      <c r="P41" s="56"/>
      <c r="Q41" s="56"/>
      <c r="R41" s="57"/>
      <c r="S41" s="55"/>
      <c r="T41" s="56"/>
      <c r="U41" s="56"/>
      <c r="V41" s="56"/>
      <c r="W41" s="56"/>
      <c r="X41" s="56"/>
      <c r="Y41" s="56"/>
      <c r="Z41" s="58"/>
      <c r="AA41" s="50"/>
      <c r="AB41" s="47"/>
      <c r="AC41" s="47"/>
      <c r="AD41" s="47"/>
      <c r="AE41" s="47"/>
      <c r="AF41" s="47"/>
      <c r="AG41" s="47"/>
      <c r="AH41" s="51"/>
      <c r="AI41" s="52"/>
      <c r="AJ41" s="47"/>
      <c r="AK41" s="47"/>
      <c r="AL41" s="47"/>
      <c r="AM41" s="47"/>
      <c r="AN41" s="47"/>
      <c r="AO41" s="47"/>
      <c r="AP41" s="47"/>
      <c r="AQ41" s="47"/>
      <c r="AR41" s="47"/>
      <c r="AS41" s="48"/>
      <c r="AT41" s="46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8"/>
      <c r="BI41" s="53"/>
      <c r="BJ41" s="46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9"/>
      <c r="CA41" s="49"/>
      <c r="CB41" s="48"/>
      <c r="CC41" s="44"/>
      <c r="CD41" s="44"/>
      <c r="CE41" s="44"/>
      <c r="CG41" s="67" t="str">
        <f t="shared" si="13"/>
        <v/>
      </c>
      <c r="CH41" s="67" t="str">
        <f t="shared" si="14"/>
        <v/>
      </c>
      <c r="CI41" s="67" t="str">
        <f t="shared" si="15"/>
        <v/>
      </c>
      <c r="CJ41" s="67" t="str">
        <f t="shared" si="5"/>
        <v/>
      </c>
      <c r="CK41" s="67" t="str">
        <f t="shared" si="6"/>
        <v/>
      </c>
      <c r="CL41" s="67" t="str">
        <f t="shared" si="7"/>
        <v/>
      </c>
      <c r="CM41" s="67" t="str">
        <f t="shared" si="16"/>
        <v/>
      </c>
      <c r="CN41" s="68" t="str">
        <f t="shared" si="0"/>
        <v/>
      </c>
      <c r="CO41" s="67" t="str">
        <f t="shared" si="1"/>
        <v/>
      </c>
      <c r="CP41" s="67" t="str">
        <f t="shared" si="9"/>
        <v/>
      </c>
      <c r="CQ41" s="67" t="str">
        <f t="shared" si="10"/>
        <v/>
      </c>
      <c r="CR41" s="67" t="str">
        <f t="shared" si="17"/>
        <v/>
      </c>
      <c r="CS41" s="67" t="str">
        <f t="shared" si="18"/>
        <v/>
      </c>
    </row>
    <row r="42" spans="1:97" s="5" customFormat="1" ht="30" customHeight="1" thickBot="1">
      <c r="A42" s="18" t="s">
        <v>287</v>
      </c>
      <c r="B42" s="53"/>
      <c r="C42" s="53"/>
      <c r="D42" s="53"/>
      <c r="E42" s="55"/>
      <c r="F42" s="56"/>
      <c r="G42" s="56"/>
      <c r="H42" s="56"/>
      <c r="I42" s="56"/>
      <c r="J42" s="56"/>
      <c r="K42" s="57"/>
      <c r="L42" s="55"/>
      <c r="M42" s="56"/>
      <c r="N42" s="56"/>
      <c r="O42" s="56"/>
      <c r="P42" s="56"/>
      <c r="Q42" s="56"/>
      <c r="R42" s="57"/>
      <c r="S42" s="55"/>
      <c r="T42" s="56"/>
      <c r="U42" s="56"/>
      <c r="V42" s="56"/>
      <c r="W42" s="56"/>
      <c r="X42" s="56"/>
      <c r="Y42" s="56"/>
      <c r="Z42" s="58"/>
      <c r="AA42" s="50"/>
      <c r="AB42" s="47"/>
      <c r="AC42" s="47"/>
      <c r="AD42" s="47"/>
      <c r="AE42" s="47"/>
      <c r="AF42" s="47"/>
      <c r="AG42" s="47"/>
      <c r="AH42" s="51"/>
      <c r="AI42" s="52"/>
      <c r="AJ42" s="47"/>
      <c r="AK42" s="47"/>
      <c r="AL42" s="47"/>
      <c r="AM42" s="47"/>
      <c r="AN42" s="47"/>
      <c r="AO42" s="47"/>
      <c r="AP42" s="47"/>
      <c r="AQ42" s="47"/>
      <c r="AR42" s="47"/>
      <c r="AS42" s="48"/>
      <c r="AT42" s="46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8"/>
      <c r="BI42" s="53"/>
      <c r="BJ42" s="46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9"/>
      <c r="CA42" s="49"/>
      <c r="CB42" s="48"/>
      <c r="CC42" s="44"/>
      <c r="CD42" s="44"/>
      <c r="CE42" s="44"/>
      <c r="CG42" s="67" t="str">
        <f t="shared" si="13"/>
        <v/>
      </c>
      <c r="CH42" s="67" t="str">
        <f t="shared" si="14"/>
        <v/>
      </c>
      <c r="CI42" s="67" t="str">
        <f t="shared" si="15"/>
        <v/>
      </c>
      <c r="CJ42" s="67" t="str">
        <f t="shared" si="5"/>
        <v/>
      </c>
      <c r="CK42" s="67" t="str">
        <f t="shared" si="6"/>
        <v/>
      </c>
      <c r="CL42" s="67" t="str">
        <f t="shared" si="7"/>
        <v/>
      </c>
      <c r="CM42" s="67" t="str">
        <f t="shared" si="16"/>
        <v/>
      </c>
      <c r="CN42" s="68" t="str">
        <f t="shared" si="0"/>
        <v/>
      </c>
      <c r="CO42" s="67" t="str">
        <f t="shared" si="1"/>
        <v/>
      </c>
      <c r="CP42" s="67" t="str">
        <f t="shared" si="9"/>
        <v/>
      </c>
      <c r="CQ42" s="67" t="str">
        <f>IF(AND(COUNTIF(BU42:CB42,"○")=0,OR(CC42=1,CC42=2,CC42=3)),"問３－２で「12」～「19.」を選んだ場合のみ回答してください","")</f>
        <v/>
      </c>
      <c r="CR42" s="67" t="str">
        <f t="shared" si="17"/>
        <v/>
      </c>
      <c r="CS42" s="67" t="str">
        <f t="shared" si="18"/>
        <v/>
      </c>
    </row>
    <row r="43" spans="1:97" s="5" customFormat="1" ht="30" customHeight="1" thickTop="1" thickBot="1">
      <c r="A43" s="16" t="s">
        <v>288</v>
      </c>
      <c r="B43" s="59"/>
      <c r="C43" s="108"/>
      <c r="D43" s="109"/>
      <c r="E43" s="64"/>
      <c r="F43" s="61"/>
      <c r="G43" s="61"/>
      <c r="H43" s="61"/>
      <c r="I43" s="61"/>
      <c r="J43" s="61"/>
      <c r="K43" s="62"/>
      <c r="L43" s="60"/>
      <c r="M43" s="61"/>
      <c r="N43" s="61"/>
      <c r="O43" s="61"/>
      <c r="P43" s="61"/>
      <c r="Q43" s="61"/>
      <c r="R43" s="62"/>
      <c r="S43" s="60"/>
      <c r="T43" s="61"/>
      <c r="U43" s="61"/>
      <c r="V43" s="61"/>
      <c r="W43" s="61"/>
      <c r="X43" s="61"/>
      <c r="Y43" s="61"/>
      <c r="Z43" s="63"/>
      <c r="AA43" s="64"/>
      <c r="AB43" s="61"/>
      <c r="AC43" s="61"/>
      <c r="AD43" s="61"/>
      <c r="AE43" s="61"/>
      <c r="AF43" s="61"/>
      <c r="AG43" s="61"/>
      <c r="AH43" s="65"/>
      <c r="AI43" s="66"/>
      <c r="AJ43" s="61"/>
      <c r="AK43" s="61"/>
      <c r="AL43" s="61"/>
      <c r="AM43" s="61"/>
      <c r="AN43" s="61"/>
      <c r="AO43" s="61"/>
      <c r="AP43" s="61"/>
      <c r="AQ43" s="61"/>
      <c r="AR43" s="61"/>
      <c r="AS43" s="62"/>
      <c r="AT43" s="60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2"/>
      <c r="BI43" s="59"/>
      <c r="BJ43" s="64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3"/>
      <c r="CA43" s="63"/>
      <c r="CB43" s="62"/>
      <c r="CC43" s="59"/>
      <c r="CD43" s="59"/>
      <c r="CE43" s="59"/>
      <c r="CG43" s="67" t="str">
        <f t="shared" si="13"/>
        <v/>
      </c>
      <c r="CH43" s="67" t="str">
        <f t="shared" si="14"/>
        <v/>
      </c>
      <c r="CI43" s="67" t="str">
        <f t="shared" si="15"/>
        <v/>
      </c>
      <c r="CJ43" s="67" t="str">
        <f t="shared" si="5"/>
        <v/>
      </c>
      <c r="CK43" s="67" t="str">
        <f t="shared" si="6"/>
        <v/>
      </c>
      <c r="CL43" s="67" t="str">
        <f t="shared" si="7"/>
        <v/>
      </c>
      <c r="CM43" s="67" t="str">
        <f t="shared" si="16"/>
        <v/>
      </c>
      <c r="CN43" s="68" t="str">
        <f t="shared" si="0"/>
        <v/>
      </c>
      <c r="CO43" s="67" t="str">
        <f t="shared" si="1"/>
        <v/>
      </c>
      <c r="CP43" s="67" t="str">
        <f t="shared" si="9"/>
        <v/>
      </c>
      <c r="CQ43" s="67" t="str">
        <f t="shared" si="10"/>
        <v/>
      </c>
      <c r="CR43" s="67" t="str">
        <f t="shared" si="17"/>
        <v/>
      </c>
      <c r="CS43" s="67" t="str">
        <f t="shared" si="18"/>
        <v/>
      </c>
    </row>
    <row r="44" spans="1:97" ht="13.5" thickTop="1">
      <c r="A44" s="107"/>
      <c r="C44" s="107"/>
      <c r="D44" s="107"/>
    </row>
    <row r="48" spans="1:97">
      <c r="A48" s="20" t="s">
        <v>54</v>
      </c>
      <c r="B48" s="20"/>
    </row>
    <row r="49" spans="1:2">
      <c r="A49" s="20" t="s">
        <v>55</v>
      </c>
      <c r="B49" s="20"/>
    </row>
    <row r="50" spans="1:2">
      <c r="A50" s="20" t="s">
        <v>56</v>
      </c>
      <c r="B50" s="20"/>
    </row>
    <row r="51" spans="1:2" ht="15.75" customHeight="1">
      <c r="A51" s="20" t="s">
        <v>57</v>
      </c>
      <c r="B51" s="20"/>
    </row>
    <row r="52" spans="1:2">
      <c r="A52" s="20" t="s">
        <v>58</v>
      </c>
      <c r="B52" s="20"/>
    </row>
    <row r="53" spans="1:2">
      <c r="A53" s="20" t="s">
        <v>59</v>
      </c>
      <c r="B53" s="20"/>
    </row>
    <row r="54" spans="1:2">
      <c r="A54" s="20" t="s">
        <v>60</v>
      </c>
      <c r="B54" s="20"/>
    </row>
    <row r="55" spans="1:2">
      <c r="A55" s="20" t="s">
        <v>61</v>
      </c>
      <c r="B55" s="20"/>
    </row>
    <row r="56" spans="1:2">
      <c r="A56" s="20" t="s">
        <v>62</v>
      </c>
      <c r="B56" s="20"/>
    </row>
    <row r="57" spans="1:2">
      <c r="A57" s="20" t="s">
        <v>63</v>
      </c>
      <c r="B57" s="20"/>
    </row>
    <row r="58" spans="1:2">
      <c r="A58" s="20" t="s">
        <v>64</v>
      </c>
      <c r="B58" s="20"/>
    </row>
    <row r="59" spans="1:2">
      <c r="A59" s="20" t="s">
        <v>65</v>
      </c>
      <c r="B59" s="20"/>
    </row>
    <row r="60" spans="1:2">
      <c r="A60" s="20" t="s">
        <v>66</v>
      </c>
      <c r="B60" s="20"/>
    </row>
    <row r="61" spans="1:2">
      <c r="A61" s="20" t="s">
        <v>67</v>
      </c>
      <c r="B61" s="20"/>
    </row>
    <row r="62" spans="1:2">
      <c r="A62" s="20" t="s">
        <v>68</v>
      </c>
      <c r="B62" s="20"/>
    </row>
    <row r="63" spans="1:2">
      <c r="A63" s="20" t="s">
        <v>69</v>
      </c>
      <c r="B63" s="20"/>
    </row>
    <row r="64" spans="1:2">
      <c r="A64" s="20" t="s">
        <v>70</v>
      </c>
      <c r="B64" s="20"/>
    </row>
    <row r="65" spans="1:2">
      <c r="A65" s="20" t="s">
        <v>71</v>
      </c>
      <c r="B65" s="20"/>
    </row>
    <row r="66" spans="1:2">
      <c r="A66" s="20" t="s">
        <v>72</v>
      </c>
      <c r="B66" s="20"/>
    </row>
    <row r="67" spans="1:2">
      <c r="A67" s="20" t="s">
        <v>73</v>
      </c>
      <c r="B67" s="20"/>
    </row>
    <row r="68" spans="1:2">
      <c r="A68" s="20" t="s">
        <v>74</v>
      </c>
      <c r="B68" s="20"/>
    </row>
  </sheetData>
  <sheetProtection sheet="1" formatCells="0" formatColumns="0" formatRows="0"/>
  <mergeCells count="61">
    <mergeCell ref="CQ12:CQ13"/>
    <mergeCell ref="CR12:CR13"/>
    <mergeCell ref="CS12:CS13"/>
    <mergeCell ref="AI12:AS12"/>
    <mergeCell ref="AT12:BH12"/>
    <mergeCell ref="CL12:CL13"/>
    <mergeCell ref="CI12:CI13"/>
    <mergeCell ref="CJ12:CJ13"/>
    <mergeCell ref="CK12:CK13"/>
    <mergeCell ref="CH12:CH13"/>
    <mergeCell ref="E7:K7"/>
    <mergeCell ref="S12:Z12"/>
    <mergeCell ref="AA12:AH12"/>
    <mergeCell ref="CG10:CH10"/>
    <mergeCell ref="CG12:CG13"/>
    <mergeCell ref="L6:R6"/>
    <mergeCell ref="CM12:CP13"/>
    <mergeCell ref="S6:Z6"/>
    <mergeCell ref="S7:Z7"/>
    <mergeCell ref="BJ6:CB6"/>
    <mergeCell ref="AT6:BH6"/>
    <mergeCell ref="AT7:BH7"/>
    <mergeCell ref="BJ7:CB7"/>
    <mergeCell ref="M10:M11"/>
    <mergeCell ref="B12:B13"/>
    <mergeCell ref="BI12:BI13"/>
    <mergeCell ref="CD12:CD13"/>
    <mergeCell ref="B8:B9"/>
    <mergeCell ref="C8:C9"/>
    <mergeCell ref="D8:D9"/>
    <mergeCell ref="BJ12:CB12"/>
    <mergeCell ref="CC12:CC13"/>
    <mergeCell ref="S8:Z9"/>
    <mergeCell ref="E8:K9"/>
    <mergeCell ref="BJ8:CB9"/>
    <mergeCell ref="D12:D13"/>
    <mergeCell ref="AT8:BH9"/>
    <mergeCell ref="C12:C13"/>
    <mergeCell ref="E12:K12"/>
    <mergeCell ref="L12:R12"/>
    <mergeCell ref="BI5:CE5"/>
    <mergeCell ref="E5:BH5"/>
    <mergeCell ref="CE12:CE13"/>
    <mergeCell ref="AA8:AH9"/>
    <mergeCell ref="AA6:AH6"/>
    <mergeCell ref="AA7:AH7"/>
    <mergeCell ref="CE8:CE9"/>
    <mergeCell ref="BI8:BI9"/>
    <mergeCell ref="CC8:CC9"/>
    <mergeCell ref="CD8:CD9"/>
    <mergeCell ref="AI8:AS9"/>
    <mergeCell ref="AI6:AS6"/>
    <mergeCell ref="AI7:AS7"/>
    <mergeCell ref="E6:K6"/>
    <mergeCell ref="L8:R9"/>
    <mergeCell ref="L7:R7"/>
    <mergeCell ref="B5:D5"/>
    <mergeCell ref="T3:V3"/>
    <mergeCell ref="E3:G3"/>
    <mergeCell ref="C3:D3"/>
    <mergeCell ref="B2:AF2"/>
  </mergeCells>
  <phoneticPr fontId="1"/>
  <conditionalFormatting sqref="E14:E43">
    <cfRule type="expression" dxfId="23" priority="165">
      <formula>AND($E14="○",OR($F14="○",$G14="○",$H14="○",$I14="○",$J14="○",$K14="○"))</formula>
    </cfRule>
  </conditionalFormatting>
  <conditionalFormatting sqref="L14:L43">
    <cfRule type="expression" dxfId="22" priority="62">
      <formula>AND($L14="○",OR($M14="○",$N14="○",$O14="○",$P14="○",$Q14="○",$R14="○"))</formula>
    </cfRule>
  </conditionalFormatting>
  <conditionalFormatting sqref="S14:S43">
    <cfRule type="expression" dxfId="21" priority="45">
      <formula>AND($S14="○",OR($T14="○",$U14="○",$V14="○",$W14="○",$X14="○",$Y14="○",$Z14="○"))</formula>
    </cfRule>
  </conditionalFormatting>
  <conditionalFormatting sqref="AA14:AH43">
    <cfRule type="expression" dxfId="20" priority="170">
      <formula>$G14=""</formula>
    </cfRule>
  </conditionalFormatting>
  <conditionalFormatting sqref="AI21">
    <cfRule type="expression" dxfId="19" priority="13">
      <formula>$G21=""</formula>
    </cfRule>
  </conditionalFormatting>
  <conditionalFormatting sqref="AI14:AS20 AJ21:AS21 AI22 AK22:AS22 AI23:AJ23 AL23:AS23 AI24:AK24 AM24:AS24 AI25:AL25 AN25:AS25 AI26:AM26 AO26:AS26 AI27:AN27 AP27:AS27 AI28:AO28 AQ28:AS28 AI29:AP29 AR29:AS29 AI30:AQ30 AS30 AI31:AR31 AI32:AS43">
    <cfRule type="expression" dxfId="18" priority="169">
      <formula>$H14=""</formula>
    </cfRule>
  </conditionalFormatting>
  <conditionalFormatting sqref="AJ22">
    <cfRule type="expression" dxfId="17" priority="12">
      <formula>$G22=""</formula>
    </cfRule>
  </conditionalFormatting>
  <conditionalFormatting sqref="AK23">
    <cfRule type="expression" dxfId="16" priority="11">
      <formula>$G23=""</formula>
    </cfRule>
  </conditionalFormatting>
  <conditionalFormatting sqref="AL24">
    <cfRule type="expression" dxfId="15" priority="10">
      <formula>$G24=""</formula>
    </cfRule>
  </conditionalFormatting>
  <conditionalFormatting sqref="AM25">
    <cfRule type="expression" dxfId="14" priority="9">
      <formula>$G25=""</formula>
    </cfRule>
  </conditionalFormatting>
  <conditionalFormatting sqref="AN26">
    <cfRule type="expression" dxfId="13" priority="8">
      <formula>$G26=""</formula>
    </cfRule>
  </conditionalFormatting>
  <conditionalFormatting sqref="AO27">
    <cfRule type="expression" dxfId="12" priority="7">
      <formula>$G27=""</formula>
    </cfRule>
  </conditionalFormatting>
  <conditionalFormatting sqref="AP28">
    <cfRule type="expression" dxfId="11" priority="6">
      <formula>$G28=""</formula>
    </cfRule>
  </conditionalFormatting>
  <conditionalFormatting sqref="AQ29">
    <cfRule type="expression" dxfId="10" priority="5">
      <formula>$G29=""</formula>
    </cfRule>
  </conditionalFormatting>
  <conditionalFormatting sqref="AR30">
    <cfRule type="expression" dxfId="9" priority="4">
      <formula>$G30=""</formula>
    </cfRule>
  </conditionalFormatting>
  <conditionalFormatting sqref="AS31">
    <cfRule type="expression" dxfId="8" priority="3">
      <formula>$G31=""</formula>
    </cfRule>
  </conditionalFormatting>
  <conditionalFormatting sqref="AT33">
    <cfRule type="expression" dxfId="7" priority="2">
      <formula>$G33=""</formula>
    </cfRule>
  </conditionalFormatting>
  <conditionalFormatting sqref="AT14:BH32 AU33:BH33 AT34 AV34:BH34 AT35:BH43">
    <cfRule type="expression" dxfId="6" priority="168">
      <formula>$I14=""</formula>
    </cfRule>
  </conditionalFormatting>
  <conditionalFormatting sqref="AU34">
    <cfRule type="expression" dxfId="5" priority="1">
      <formula>$G34=""</formula>
    </cfRule>
  </conditionalFormatting>
  <conditionalFormatting sqref="BJ14:BT43">
    <cfRule type="expression" dxfId="4" priority="162">
      <formula>$BI14=2</formula>
    </cfRule>
  </conditionalFormatting>
  <conditionalFormatting sqref="BJ14:CE43">
    <cfRule type="expression" dxfId="3" priority="171">
      <formula>$BI14=4</formula>
    </cfRule>
  </conditionalFormatting>
  <conditionalFormatting sqref="BU14:CE43">
    <cfRule type="expression" dxfId="2" priority="161">
      <formula>$BI14=1</formula>
    </cfRule>
  </conditionalFormatting>
  <conditionalFormatting sqref="CE14:CE43">
    <cfRule type="expression" dxfId="1" priority="26">
      <formula>$CB14=""</formula>
    </cfRule>
  </conditionalFormatting>
  <dataValidations count="5">
    <dataValidation type="list" allowBlank="1" showInputMessage="1" showErrorMessage="1" sqref="B14:B43 BI14:BI43" xr:uid="{96ACB5EB-19C6-4BD5-956A-F5FF35774A68}">
      <formula1>"1,2,3,4"</formula1>
    </dataValidation>
    <dataValidation type="list" allowBlank="1" showInputMessage="1" showErrorMessage="1" sqref="C14:C43 CD14:CE43" xr:uid="{A9555BB5-6102-4B85-A0F2-B928AA1E88F3}">
      <formula1>"1,2,3,4,5"</formula1>
    </dataValidation>
    <dataValidation type="list" allowBlank="1" showInputMessage="1" showErrorMessage="1" sqref="D14:D43" xr:uid="{8A8A3B9D-E32E-4F5F-ADD6-E22C086754FB}">
      <formula1>"1,2,3,4,5,6,7,8"</formula1>
    </dataValidation>
    <dataValidation type="list" allowBlank="1" showInputMessage="1" showErrorMessage="1" sqref="CC14:CC43" xr:uid="{67F677FA-4A6D-4E87-BC12-BA2369CBEA23}">
      <formula1>"1,2,3"</formula1>
    </dataValidation>
    <dataValidation type="list" allowBlank="1" showInputMessage="1" showErrorMessage="1" sqref="BJ14:CB43 E14:BH43" xr:uid="{CC369F7B-1738-4CBA-B1DD-A45599B6DE05}">
      <formula1>"　,○"</formula1>
    </dataValidation>
  </dataValidations>
  <hyperlinks>
    <hyperlink ref="CG14" location="'在宅生活改善調査（利用者票）'!E13" display="'在宅生活改善調査（利用者票）'!E13" xr:uid="{CF4AD51C-84FF-40F7-98BB-15A3242E57B2}"/>
    <hyperlink ref="CH14" location="'在宅生活改善調査（利用者票）'!L13" display="'在宅生活改善調査（利用者票）'!L13" xr:uid="{696DA953-C481-4C75-82EA-110D01CFE59B}"/>
    <hyperlink ref="CI14" location="'在宅生活改善調査（利用者票）'!S13" display="'在宅生活改善調査（利用者票）'!S13" xr:uid="{2FED2D5A-321D-4C95-A3CE-AFDE6D898265}"/>
    <hyperlink ref="CM14" location="'在宅生活改善調査（利用者票）'!BJ13" display="'在宅生活改善調査（利用者票）'!BJ13" xr:uid="{A3B580A3-7B3F-48A8-B98B-2189C2D9AEF1}"/>
    <hyperlink ref="CN14" location="'在宅生活改善調査（利用者票）'!BJ13" display="'在宅生活改善調査（利用者票）'!BJ13" xr:uid="{7B3DA120-118A-44B5-8489-942E5993D00D}"/>
    <hyperlink ref="CP14" location="'在宅生活改善調査（利用者票）'!BJ13" display="'在宅生活改善調査（利用者票）'!BJ13" xr:uid="{101DC638-21EA-4FA2-9F3F-FDDA40702186}"/>
    <hyperlink ref="CS14" location="'在宅生活改善調査（利用者票）'!CE13" display="'在宅生活改善調査（利用者票）'!CE13" xr:uid="{AC0CECD7-297A-4304-AE95-84433903B658}"/>
    <hyperlink ref="CM15:CP15" location="'在宅生活改善調査（利用者票）'!BK14" display="'在宅生活改善調査（利用者票）'!BK14" xr:uid="{7E5EA9F9-3FDA-4166-8C08-BD388512C78C}"/>
    <hyperlink ref="CM16:CP16" location="'在宅生活改善調査（利用者票）'!BK15" display="'在宅生活改善調査（利用者票）'!BK15" xr:uid="{2E1AA3F2-2870-4E5D-BCBA-CE10D05AC74D}"/>
    <hyperlink ref="CM17:CP17" location="'在宅生活改善調査（利用者票）'!BK16" display="'在宅生活改善調査（利用者票）'!BK16" xr:uid="{4427D2B9-AC1A-4871-8D75-53D20BF16EAD}"/>
    <hyperlink ref="CM18:CP18" location="'在宅生活改善調査（利用者票）'!BK17" display="'在宅生活改善調査（利用者票）'!BK17" xr:uid="{F94E7F41-F80B-427D-8AB8-BE3224A77F8C}"/>
    <hyperlink ref="CM19:CP19" location="'在宅生活改善調査（利用者票）'!BK18" display="'在宅生活改善調査（利用者票）'!BK18" xr:uid="{67E3E4E9-F7B2-47C6-B843-D66DC303AEF3}"/>
    <hyperlink ref="CM20:CP20" location="'在宅生活改善調査（利用者票）'!BK19" display="'在宅生活改善調査（利用者票）'!BK19" xr:uid="{3923608E-7117-4B49-B4E2-3786036384A3}"/>
    <hyperlink ref="CM21:CP21" location="'在宅生活改善調査（利用者票）'!BK20" display="'在宅生活改善調査（利用者票）'!BK20" xr:uid="{79EF6296-9213-43AA-842E-9570ABEA22F9}"/>
    <hyperlink ref="CM22:CP22" location="'在宅生活改善調査（利用者票）'!BK21" display="'在宅生活改善調査（利用者票）'!BK21" xr:uid="{7617EE6C-DFB5-4AAD-BC04-6318531EE265}"/>
    <hyperlink ref="CM23:CP23" location="'在宅生活改善調査（利用者票）'!BK22" display="'在宅生活改善調査（利用者票）'!BK22" xr:uid="{C5B17459-0E68-4F17-B8CE-FED9A59FC755}"/>
    <hyperlink ref="CM24:CP24" location="'在宅生活改善調査（利用者票）'!BK23" display="'在宅生活改善調査（利用者票）'!BK23" xr:uid="{C35CBC87-A877-4318-814F-0309A5F896FA}"/>
    <hyperlink ref="CM25:CP25" location="'在宅生活改善調査（利用者票）'!BK24" display="'在宅生活改善調査（利用者票）'!BK24" xr:uid="{2ADEB548-402B-4698-A0F4-F8C60B0374EF}"/>
    <hyperlink ref="CM26:CP26" location="'在宅生活改善調査（利用者票）'!BK25" display="'在宅生活改善調査（利用者票）'!BK25" xr:uid="{089AF395-31E9-43D8-AA6D-670C72CA7B0C}"/>
    <hyperlink ref="CM27:CP27" location="'在宅生活改善調査（利用者票）'!BK26" display="'在宅生活改善調査（利用者票）'!BK26" xr:uid="{D328C617-F7BE-4E4A-8731-8D047EFBCEE6}"/>
    <hyperlink ref="CM28:CP28" location="'在宅生活改善調査（利用者票）'!BK27" display="'在宅生活改善調査（利用者票）'!BK27" xr:uid="{E3B8E368-4210-4965-B745-085EBAAD762B}"/>
    <hyperlink ref="CQ14" location="'在宅生活改善調査（利用者票）'!CC13" display="'在宅生活改善調査（利用者票）'!CC13" xr:uid="{82535B13-F914-4CD6-9CC9-640592EE9546}"/>
    <hyperlink ref="CR14" location="'在宅生活改善調査（利用者票）'!CD13" display="'在宅生活改善調査（利用者票）'!CD13" xr:uid="{995F123C-5588-469A-AC08-2713E4FC392E}"/>
    <hyperlink ref="CG15:CG28" location="'在宅生活改善調査（利用者票）'!E13" display="'在宅生活改善調査（利用者票）'!E13" xr:uid="{0384BB61-BD42-43D0-972C-A6BE962104C6}"/>
    <hyperlink ref="CH15:CH28" location="'在宅生活改善調査（利用者票）'!L13" display="'在宅生活改善調査（利用者票）'!L13" xr:uid="{FB25186B-463E-42CE-B611-84FBD559F51A}"/>
    <hyperlink ref="CI15:CI28" location="'在宅生活改善調査（利用者票）'!S13" display="'在宅生活改善調査（利用者票）'!S13" xr:uid="{23F67CA0-471A-47D6-9294-97A18578BC83}"/>
    <hyperlink ref="CM15:CM28" location="'在宅生活改善調査（利用者票）'!BJ13" display="'在宅生活改善調査（利用者票）'!BJ13" xr:uid="{3ACE9CF0-6AA4-467E-AE84-E82C3A637306}"/>
    <hyperlink ref="CO14" location="'在宅生活改善調査（利用者票）'!BJ13" display="'在宅生活改善調査（利用者票）'!BJ13" xr:uid="{25B29DD9-8AEE-4234-B9C8-1F029A06C6DF}"/>
    <hyperlink ref="CS15:CS28" location="'在宅生活改善調査（利用者票）'!CE13" display="'在宅生活改善調査（利用者票）'!CE13" xr:uid="{7256DF04-DAA3-4034-B787-488D9B6FABB4}"/>
    <hyperlink ref="CR15:CR28" location="'在宅生活改善調査（利用者票）'!CD13" display="'在宅生活改善調査（利用者票）'!CD13" xr:uid="{7BBC9312-9E19-4509-89A8-E03CFCD105C3}"/>
    <hyperlink ref="CM29:CP29" location="'在宅生活改善調査（利用者票）'!BK26" display="'在宅生活改善調査（利用者票）'!BK26" xr:uid="{1EB29742-0FBB-4F78-8DD7-44E25AA53BA7}"/>
    <hyperlink ref="CM30:CP30" location="'在宅生活改善調査（利用者票）'!BK26" display="'在宅生活改善調査（利用者票）'!BK26" xr:uid="{1266FCC1-41D5-4DBE-9172-2DBEA69D07D4}"/>
    <hyperlink ref="CM31:CP31" location="'在宅生活改善調査（利用者票）'!BK26" display="'在宅生活改善調査（利用者票）'!BK26" xr:uid="{6F80477C-2345-4697-B2F3-9184980E4965}"/>
    <hyperlink ref="CM32:CP32" location="'在宅生活改善調査（利用者票）'!BK26" display="'在宅生活改善調査（利用者票）'!BK26" xr:uid="{502A85F5-7E98-4095-BC06-3EBF7EBB29AE}"/>
    <hyperlink ref="CM33:CP33" location="'在宅生活改善調査（利用者票）'!BK26" display="'在宅生活改善調査（利用者票）'!BK26" xr:uid="{5DA9127A-C305-4EB2-B99E-A96FC0145FAB}"/>
    <hyperlink ref="CM34:CP34" location="'在宅生活改善調査（利用者票）'!BK26" display="'在宅生活改善調査（利用者票）'!BK26" xr:uid="{3D648A38-02B9-48FA-8B17-97BA868E3AEE}"/>
    <hyperlink ref="CM35:CP35" location="'在宅生活改善調査（利用者票）'!BK26" display="'在宅生活改善調査（利用者票）'!BK26" xr:uid="{A4090284-1386-4673-9719-EB8B35ADEF52}"/>
    <hyperlink ref="CM36:CP36" location="'在宅生活改善調査（利用者票）'!BK26" display="'在宅生活改善調査（利用者票）'!BK26" xr:uid="{BB9ACA80-1694-473A-AA4C-36FF07DC0D59}"/>
    <hyperlink ref="CM37:CP37" location="'在宅生活改善調査（利用者票）'!BK26" display="'在宅生活改善調査（利用者票）'!BK26" xr:uid="{27A81254-B137-422E-B926-18845066AE36}"/>
    <hyperlink ref="CM38:CP38" location="'在宅生活改善調査（利用者票）'!BK26" display="'在宅生活改善調査（利用者票）'!BK26" xr:uid="{15982D81-BF7A-4A9E-8841-E4F89BE837DC}"/>
    <hyperlink ref="CM39:CP39" location="'在宅生活改善調査（利用者票）'!BK26" display="'在宅生活改善調査（利用者票）'!BK26" xr:uid="{BECCAD9A-3474-44DA-A93F-A6D25178C840}"/>
    <hyperlink ref="CM40:CP40" location="'在宅生活改善調査（利用者票）'!BK26" display="'在宅生活改善調査（利用者票）'!BK26" xr:uid="{738328B6-FB80-422B-8FED-D0E6C0B7F2E7}"/>
    <hyperlink ref="CM41:CP41" location="'在宅生活改善調査（利用者票）'!BK26" display="'在宅生活改善調査（利用者票）'!BK26" xr:uid="{F2B990D1-CB1F-4E29-A0E2-C63E7C1A94F0}"/>
    <hyperlink ref="CM42:CP42" location="'在宅生活改善調査（利用者票）'!BK26" display="'在宅生活改善調査（利用者票）'!BK26" xr:uid="{0706FF81-A718-4B68-805F-173A36F394EC}"/>
    <hyperlink ref="CM43:CP43" location="'在宅生活改善調査（利用者票）'!BK26" display="'在宅生活改善調査（利用者票）'!BK26" xr:uid="{66889A8A-A540-43E0-B89A-4623E57A3036}"/>
    <hyperlink ref="CG29" location="'在宅生活改善調査（利用者票）'!E13" display="'在宅生活改善調査（利用者票）'!E13" xr:uid="{D478CA05-E622-44E1-BA5F-A44793A294B4}"/>
    <hyperlink ref="CG30" location="'在宅生活改善調査（利用者票）'!E13" display="'在宅生活改善調査（利用者票）'!E13" xr:uid="{B4F607CB-200E-4BA2-8BD1-60C42A427772}"/>
    <hyperlink ref="CG31" location="'在宅生活改善調査（利用者票）'!E13" display="'在宅生活改善調査（利用者票）'!E13" xr:uid="{AB70F1ED-3E02-47C7-BAE6-D11F471DEE43}"/>
    <hyperlink ref="CG32" location="'在宅生活改善調査（利用者票）'!E13" display="'在宅生活改善調査（利用者票）'!E13" xr:uid="{83EBDEBB-2F78-4443-A386-4148923B2E25}"/>
    <hyperlink ref="CG33" location="'在宅生活改善調査（利用者票）'!E13" display="'在宅生活改善調査（利用者票）'!E13" xr:uid="{01D000A6-8EBD-44B1-B2E4-37CA9183EAA8}"/>
    <hyperlink ref="CG34" location="'在宅生活改善調査（利用者票）'!E13" display="'在宅生活改善調査（利用者票）'!E13" xr:uid="{A600CB4D-9509-499C-9C54-9B92B267CF86}"/>
    <hyperlink ref="CG35" location="'在宅生活改善調査（利用者票）'!E13" display="'在宅生活改善調査（利用者票）'!E13" xr:uid="{5C639806-E5DB-4737-979C-1ECDA70ED788}"/>
    <hyperlink ref="CG36" location="'在宅生活改善調査（利用者票）'!E13" display="'在宅生活改善調査（利用者票）'!E13" xr:uid="{70B40A22-41BD-4527-949E-3FD3FE9A856D}"/>
    <hyperlink ref="CG37" location="'在宅生活改善調査（利用者票）'!E13" display="'在宅生活改善調査（利用者票）'!E13" xr:uid="{42DB8641-C8BA-44B3-92A0-98BFF2C5A83C}"/>
    <hyperlink ref="CG38" location="'在宅生活改善調査（利用者票）'!E13" display="'在宅生活改善調査（利用者票）'!E13" xr:uid="{68B175A6-2570-46AE-9B05-384F0CAF7525}"/>
    <hyperlink ref="CG39" location="'在宅生活改善調査（利用者票）'!E13" display="'在宅生活改善調査（利用者票）'!E13" xr:uid="{5B0AA76C-8523-4CAF-860E-DC8E855B3AF2}"/>
    <hyperlink ref="CG40" location="'在宅生活改善調査（利用者票）'!E13" display="'在宅生活改善調査（利用者票）'!E13" xr:uid="{DAF0956E-11FC-48BE-9553-CD8C66B819B6}"/>
    <hyperlink ref="CG41" location="'在宅生活改善調査（利用者票）'!E13" display="'在宅生活改善調査（利用者票）'!E13" xr:uid="{9D3990D7-81B2-437C-A7B7-3BFAE76883A0}"/>
    <hyperlink ref="CG42" location="'在宅生活改善調査（利用者票）'!E13" display="'在宅生活改善調査（利用者票）'!E13" xr:uid="{2BD0CC70-B6A2-4E4E-BDEF-D999ADD28E1F}"/>
    <hyperlink ref="CG43" location="'在宅生活改善調査（利用者票）'!E13" display="'在宅生活改善調査（利用者票）'!E13" xr:uid="{207D6B77-21B5-4ACB-B077-33F1DEEC6CDE}"/>
    <hyperlink ref="CH29" location="'在宅生活改善調査（利用者票）'!L13" display="'在宅生活改善調査（利用者票）'!L13" xr:uid="{1DB3251C-2BBA-479A-BC9C-9ADB38E014FC}"/>
    <hyperlink ref="CH30" location="'在宅生活改善調査（利用者票）'!L13" display="'在宅生活改善調査（利用者票）'!L13" xr:uid="{0B8F5513-65AB-4429-96BB-24805DE33DF6}"/>
    <hyperlink ref="CH31" location="'在宅生活改善調査（利用者票）'!L13" display="'在宅生活改善調査（利用者票）'!L13" xr:uid="{02223317-1AD1-4D3A-90BB-AAFF9AB62826}"/>
    <hyperlink ref="CH32" location="'在宅生活改善調査（利用者票）'!L13" display="'在宅生活改善調査（利用者票）'!L13" xr:uid="{C07BC807-9C38-4F9B-A5AA-EA39565E3C1C}"/>
    <hyperlink ref="CH33" location="'在宅生活改善調査（利用者票）'!L13" display="'在宅生活改善調査（利用者票）'!L13" xr:uid="{A3919A5F-D5F5-4798-B7C1-BF1092508113}"/>
    <hyperlink ref="CH34" location="'在宅生活改善調査（利用者票）'!L13" display="'在宅生活改善調査（利用者票）'!L13" xr:uid="{2A6DCD85-3228-4C72-8B65-AAFF57CB64AD}"/>
    <hyperlink ref="CH35" location="'在宅生活改善調査（利用者票）'!L13" display="'在宅生活改善調査（利用者票）'!L13" xr:uid="{AECAEFA9-5753-44D0-B86F-44A2E78ABB58}"/>
    <hyperlink ref="CH36" location="'在宅生活改善調査（利用者票）'!L13" display="'在宅生活改善調査（利用者票）'!L13" xr:uid="{E82F20E3-C448-4B5B-8551-C46E95B602D1}"/>
    <hyperlink ref="CH37" location="'在宅生活改善調査（利用者票）'!L13" display="'在宅生活改善調査（利用者票）'!L13" xr:uid="{C8C628C2-3351-4BCF-A189-7E6FF7E5C1CC}"/>
    <hyperlink ref="CH38" location="'在宅生活改善調査（利用者票）'!L13" display="'在宅生活改善調査（利用者票）'!L13" xr:uid="{8A4FEB06-63D7-42CC-9081-7F7F769041AD}"/>
    <hyperlink ref="CH39" location="'在宅生活改善調査（利用者票）'!L13" display="'在宅生活改善調査（利用者票）'!L13" xr:uid="{B1E60D5D-62AF-4BD0-9FA6-E00C22770E81}"/>
    <hyperlink ref="CH40" location="'在宅生活改善調査（利用者票）'!L13" display="'在宅生活改善調査（利用者票）'!L13" xr:uid="{A3306330-CE26-4EA2-878C-07146ABF61AE}"/>
    <hyperlink ref="CH41" location="'在宅生活改善調査（利用者票）'!L13" display="'在宅生活改善調査（利用者票）'!L13" xr:uid="{745125E1-8E19-4B8A-B33C-3C6C765F1B0B}"/>
    <hyperlink ref="CH42" location="'在宅生活改善調査（利用者票）'!L13" display="'在宅生活改善調査（利用者票）'!L13" xr:uid="{E3F75BEC-2908-4317-A522-3E77721F3BEF}"/>
    <hyperlink ref="CH43" location="'在宅生活改善調査（利用者票）'!L13" display="'在宅生活改善調査（利用者票）'!L13" xr:uid="{62D01B9B-E4F1-4787-A6E8-93391BD5E2BF}"/>
    <hyperlink ref="CI29" location="'在宅生活改善調査（利用者票）'!S13" display="'在宅生活改善調査（利用者票）'!S13" xr:uid="{5FC85293-AFE4-4C28-9866-17746A1A4A9F}"/>
    <hyperlink ref="CI30" location="'在宅生活改善調査（利用者票）'!S13" display="'在宅生活改善調査（利用者票）'!S13" xr:uid="{78493BE6-BA4E-4C5B-9905-DA1D59501FF8}"/>
    <hyperlink ref="CI31" location="'在宅生活改善調査（利用者票）'!S13" display="'在宅生活改善調査（利用者票）'!S13" xr:uid="{4290DC46-1BA1-4C00-8D71-AC1C358BE49B}"/>
    <hyperlink ref="CI32" location="'在宅生活改善調査（利用者票）'!S13" display="'在宅生活改善調査（利用者票）'!S13" xr:uid="{A28777B4-9D59-4FDA-80CA-EE48AB3E9F62}"/>
    <hyperlink ref="CI33" location="'在宅生活改善調査（利用者票）'!S13" display="'在宅生活改善調査（利用者票）'!S13" xr:uid="{AC5E444E-3AA2-4690-BC68-432D7BC2AB55}"/>
    <hyperlink ref="CI34" location="'在宅生活改善調査（利用者票）'!S13" display="'在宅生活改善調査（利用者票）'!S13" xr:uid="{D771E8D6-723E-4442-98CD-C06F1A627559}"/>
    <hyperlink ref="CI35" location="'在宅生活改善調査（利用者票）'!S13" display="'在宅生活改善調査（利用者票）'!S13" xr:uid="{C9A33CEC-F883-40F7-8FB3-79F6A1297EF3}"/>
    <hyperlink ref="CI36" location="'在宅生活改善調査（利用者票）'!S13" display="'在宅生活改善調査（利用者票）'!S13" xr:uid="{1D0D131D-15C8-4F63-8EE2-DCCAA0569D4B}"/>
    <hyperlink ref="CI37" location="'在宅生活改善調査（利用者票）'!S13" display="'在宅生活改善調査（利用者票）'!S13" xr:uid="{B97AEDA4-FC08-4908-BCDA-3B6CD879CA23}"/>
    <hyperlink ref="CI38" location="'在宅生活改善調査（利用者票）'!S13" display="'在宅生活改善調査（利用者票）'!S13" xr:uid="{3A349750-CB02-40C7-9B3C-D5E940E122C0}"/>
    <hyperlink ref="CI39" location="'在宅生活改善調査（利用者票）'!S13" display="'在宅生活改善調査（利用者票）'!S13" xr:uid="{CEA2A958-DDD9-41CB-B96C-D2A86A046E4D}"/>
    <hyperlink ref="CI40" location="'在宅生活改善調査（利用者票）'!S13" display="'在宅生活改善調査（利用者票）'!S13" xr:uid="{3DCE22BE-841E-4D28-9725-09E06ED4FC91}"/>
    <hyperlink ref="CI41" location="'在宅生活改善調査（利用者票）'!S13" display="'在宅生活改善調査（利用者票）'!S13" xr:uid="{60F7EF6B-C583-4295-B6A8-C976E229AFB6}"/>
    <hyperlink ref="CI42" location="'在宅生活改善調査（利用者票）'!S13" display="'在宅生活改善調査（利用者票）'!S13" xr:uid="{685B9EB2-1EB5-4CE5-A273-FE10FB390790}"/>
    <hyperlink ref="CI43" location="'在宅生活改善調査（利用者票）'!S13" display="'在宅生活改善調査（利用者票）'!S13" xr:uid="{8414B444-6CEB-43BE-BCE0-329C15CD98FB}"/>
    <hyperlink ref="CM29" location="'在宅生活改善調査（利用者票）'!BJ13" display="'在宅生活改善調査（利用者票）'!BJ13" xr:uid="{00091003-1400-4D3F-846A-049325A61C21}"/>
    <hyperlink ref="CM30" location="'在宅生活改善調査（利用者票）'!BJ13" display="'在宅生活改善調査（利用者票）'!BJ13" xr:uid="{656E5864-4297-4C44-B05D-1F03867C6119}"/>
    <hyperlink ref="CM31" location="'在宅生活改善調査（利用者票）'!BJ13" display="'在宅生活改善調査（利用者票）'!BJ13" xr:uid="{A04BAA38-5321-4199-A5AB-4BD026A5D5E3}"/>
    <hyperlink ref="CM32" location="'在宅生活改善調査（利用者票）'!BJ13" display="'在宅生活改善調査（利用者票）'!BJ13" xr:uid="{93A8BBD9-D0D0-43CC-8536-039702812679}"/>
    <hyperlink ref="CM33" location="'在宅生活改善調査（利用者票）'!BJ13" display="'在宅生活改善調査（利用者票）'!BJ13" xr:uid="{6C8C61F2-80C4-42E5-A32A-A9CA316CF787}"/>
    <hyperlink ref="CM34" location="'在宅生活改善調査（利用者票）'!BJ13" display="'在宅生活改善調査（利用者票）'!BJ13" xr:uid="{015A82A9-2389-499C-B918-6639DFC5D626}"/>
    <hyperlink ref="CM35" location="'在宅生活改善調査（利用者票）'!BJ13" display="'在宅生活改善調査（利用者票）'!BJ13" xr:uid="{6F57384D-C4F6-4F6C-AFC1-B235157ACCBB}"/>
    <hyperlink ref="CM36" location="'在宅生活改善調査（利用者票）'!BJ13" display="'在宅生活改善調査（利用者票）'!BJ13" xr:uid="{77C91A6A-9BBA-4F6B-8EE9-5E64EE09701D}"/>
    <hyperlink ref="CM37" location="'在宅生活改善調査（利用者票）'!BJ13" display="'在宅生活改善調査（利用者票）'!BJ13" xr:uid="{61F5197F-1E97-4564-92B2-0B6E5E475F15}"/>
    <hyperlink ref="CM38" location="'在宅生活改善調査（利用者票）'!BJ13" display="'在宅生活改善調査（利用者票）'!BJ13" xr:uid="{71542F99-E4AF-48F0-BAD1-5B94B24FC951}"/>
    <hyperlink ref="CM39" location="'在宅生活改善調査（利用者票）'!BJ13" display="'在宅生活改善調査（利用者票）'!BJ13" xr:uid="{A7E5A263-702A-44EA-AEAB-5F041AB72FC6}"/>
    <hyperlink ref="CM40" location="'在宅生活改善調査（利用者票）'!BJ13" display="'在宅生活改善調査（利用者票）'!BJ13" xr:uid="{B4CA736B-C053-4DB1-9723-F959AA1FD623}"/>
    <hyperlink ref="CM41" location="'在宅生活改善調査（利用者票）'!BJ13" display="'在宅生活改善調査（利用者票）'!BJ13" xr:uid="{7A2EE84E-685F-4148-8EE8-C8E6BBF5E753}"/>
    <hyperlink ref="CM42" location="'在宅生活改善調査（利用者票）'!BJ13" display="'在宅生活改善調査（利用者票）'!BJ13" xr:uid="{D53F9276-D026-42D3-BFC4-455C39083BE5}"/>
    <hyperlink ref="CM43" location="'在宅生活改善調査（利用者票）'!BJ13" display="'在宅生活改善調査（利用者票）'!BJ13" xr:uid="{2C0D06F4-A064-4969-9BEC-2BCE6450D7AB}"/>
    <hyperlink ref="CS29" location="'在宅生活改善調査（利用者票）'!CE13" display="'在宅生活改善調査（利用者票）'!CE13" xr:uid="{17ABA2A4-CEE4-49AE-A4A4-5AD1DA13D42C}"/>
    <hyperlink ref="CS30" location="'在宅生活改善調査（利用者票）'!CE13" display="'在宅生活改善調査（利用者票）'!CE13" xr:uid="{51D3A45E-4CC9-4268-BF98-266D82A80F67}"/>
    <hyperlink ref="CS31" location="'在宅生活改善調査（利用者票）'!CE13" display="'在宅生活改善調査（利用者票）'!CE13" xr:uid="{B450A818-40C5-44A8-9A54-5F55BF536096}"/>
    <hyperlink ref="CS32" location="'在宅生活改善調査（利用者票）'!CE13" display="'在宅生活改善調査（利用者票）'!CE13" xr:uid="{16BEA321-FAC9-45F0-8E29-5D04F878BE4B}"/>
    <hyperlink ref="CS33" location="'在宅生活改善調査（利用者票）'!CE13" display="'在宅生活改善調査（利用者票）'!CE13" xr:uid="{700F5073-DA31-4451-BB40-EF44F6134EF6}"/>
    <hyperlink ref="CS34" location="'在宅生活改善調査（利用者票）'!CE13" display="'在宅生活改善調査（利用者票）'!CE13" xr:uid="{2E29D72F-9CA3-451C-AFFB-7896D451F7EE}"/>
    <hyperlink ref="CS35" location="'在宅生活改善調査（利用者票）'!CE13" display="'在宅生活改善調査（利用者票）'!CE13" xr:uid="{B8E149EF-D969-4831-A90D-28C4AD478088}"/>
    <hyperlink ref="CS36" location="'在宅生活改善調査（利用者票）'!CE13" display="'在宅生活改善調査（利用者票）'!CE13" xr:uid="{BCF99ECA-0779-4D49-A0B9-E81B1A7EF47E}"/>
    <hyperlink ref="CS37" location="'在宅生活改善調査（利用者票）'!CE13" display="'在宅生活改善調査（利用者票）'!CE13" xr:uid="{AD8561F0-2860-4463-8A75-6A2DEBFBE6F3}"/>
    <hyperlink ref="CS38" location="'在宅生活改善調査（利用者票）'!CE13" display="'在宅生活改善調査（利用者票）'!CE13" xr:uid="{19B765AE-1702-410F-83E0-25B40AD2C2FC}"/>
    <hyperlink ref="CS39" location="'在宅生活改善調査（利用者票）'!CE13" display="'在宅生活改善調査（利用者票）'!CE13" xr:uid="{F7539C40-212F-4E0F-974F-D869BD68361B}"/>
    <hyperlink ref="CS40" location="'在宅生活改善調査（利用者票）'!CE13" display="'在宅生活改善調査（利用者票）'!CE13" xr:uid="{8A2A7622-6A15-471A-9613-71A8BC0C48D6}"/>
    <hyperlink ref="CS41" location="'在宅生活改善調査（利用者票）'!CE13" display="'在宅生活改善調査（利用者票）'!CE13" xr:uid="{3158AFFF-6F4C-46E3-88E7-D30B5AFBCECD}"/>
    <hyperlink ref="CS42" location="'在宅生活改善調査（利用者票）'!CE13" display="'在宅生活改善調査（利用者票）'!CE13" xr:uid="{D197DAF3-4437-422F-865E-4271C630ADC0}"/>
    <hyperlink ref="CS43" location="'在宅生活改善調査（利用者票）'!CE13" display="'在宅生活改善調査（利用者票）'!CE13" xr:uid="{293656F8-60A9-46B4-B348-5B6A010773B8}"/>
    <hyperlink ref="CR29" location="'在宅生活改善調査（利用者票）'!CD13" display="'在宅生活改善調査（利用者票）'!CD13" xr:uid="{F12A2756-F76D-4477-A30D-E111BC4BB263}"/>
    <hyperlink ref="CR30" location="'在宅生活改善調査（利用者票）'!CD13" display="'在宅生活改善調査（利用者票）'!CD13" xr:uid="{15ADB648-3BFE-4C89-8174-F273FF364EC2}"/>
    <hyperlink ref="CR31" location="'在宅生活改善調査（利用者票）'!CD13" display="'在宅生活改善調査（利用者票）'!CD13" xr:uid="{162B4A8B-619C-4092-B0A9-DCA65C4E20D2}"/>
    <hyperlink ref="CR32" location="'在宅生活改善調査（利用者票）'!CD13" display="'在宅生活改善調査（利用者票）'!CD13" xr:uid="{C7BEB770-CB1C-40A8-BF47-AF134CC3B0C2}"/>
    <hyperlink ref="CR33" location="'在宅生活改善調査（利用者票）'!CD13" display="'在宅生活改善調査（利用者票）'!CD13" xr:uid="{B0AA226F-945E-498C-A4CA-ED7EF4A56573}"/>
    <hyperlink ref="CR34" location="'在宅生活改善調査（利用者票）'!CD13" display="'在宅生活改善調査（利用者票）'!CD13" xr:uid="{CCF7FDCE-A82A-4108-B4B5-C674D0EE706D}"/>
    <hyperlink ref="CR35" location="'在宅生活改善調査（利用者票）'!CD13" display="'在宅生活改善調査（利用者票）'!CD13" xr:uid="{1A79DD7C-C31F-4F93-A98E-C3D0654246ED}"/>
    <hyperlink ref="CR36" location="'在宅生活改善調査（利用者票）'!CD13" display="'在宅生活改善調査（利用者票）'!CD13" xr:uid="{9C31BC02-DDAE-43C0-B827-10D5794865C0}"/>
    <hyperlink ref="CR37" location="'在宅生活改善調査（利用者票）'!CD13" display="'在宅生活改善調査（利用者票）'!CD13" xr:uid="{D7E67733-A862-48B8-9757-6CAE72A8C835}"/>
    <hyperlink ref="CR38" location="'在宅生活改善調査（利用者票）'!CD13" display="'在宅生活改善調査（利用者票）'!CD13" xr:uid="{F1FF13A6-0FD7-437D-9B3E-928D0B3476C7}"/>
    <hyperlink ref="CR39" location="'在宅生活改善調査（利用者票）'!CD13" display="'在宅生活改善調査（利用者票）'!CD13" xr:uid="{A3EB3282-D53C-4244-BCE5-BCBB28A767DF}"/>
    <hyperlink ref="CR40" location="'在宅生活改善調査（利用者票）'!CD13" display="'在宅生活改善調査（利用者票）'!CD13" xr:uid="{DAC1A7F4-99D3-40B8-8AC5-EC0F55867906}"/>
    <hyperlink ref="CR41" location="'在宅生活改善調査（利用者票）'!CD13" display="'在宅生活改善調査（利用者票）'!CD13" xr:uid="{D4DEE935-9EFA-43C1-B400-295D63C14DA2}"/>
    <hyperlink ref="CR42" location="'在宅生活改善調査（利用者票）'!CD13" display="'在宅生活改善調査（利用者票）'!CD13" xr:uid="{960112E5-6C93-45EC-ABA8-EB20289330CB}"/>
    <hyperlink ref="CR43" location="'在宅生活改善調査（利用者票）'!CD13" display="'在宅生活改善調査（利用者票）'!CD13" xr:uid="{A38720E2-FBC8-4DED-BDEE-BECECA7A8B93}"/>
    <hyperlink ref="CJ14" location="'在宅生活改善調査（利用者票）'!AA13" display="'在宅生活改善調査（利用者票）'!AA13" xr:uid="{2FD3BF39-DDB9-4189-835B-28A2A7592957}"/>
    <hyperlink ref="CJ15:CJ43" location="'在宅生活改善調査（利用者票）'!AA13" display="'在宅生活改善調査（利用者票）'!AA13" xr:uid="{CE4ED1BC-A66D-4B23-87C2-5D421A5C15C9}"/>
    <hyperlink ref="CK14" location="'在宅生活改善調査（利用者票）'!AI13" display="'在宅生活改善調査（利用者票）'!AI13" xr:uid="{97BBC418-11A4-4719-BC8D-A773CEABF073}"/>
    <hyperlink ref="CK15:CK43" location="'在宅生活改善調査（利用者票）'!AI13" display="'在宅生活改善調査（利用者票）'!AI13" xr:uid="{2A39699E-02DA-45A1-8BBE-6945C1FBD9D3}"/>
    <hyperlink ref="CL14" location="'在宅生活改善調査（利用者票）'!AT13" display="'在宅生活改善調査（利用者票）'!AT13" xr:uid="{D811270F-2E05-403A-A59A-34A8CF56E69F}"/>
    <hyperlink ref="CL15:CL43" location="'在宅生活改善調査（利用者票）'!AT13" display="'在宅生活改善調査（利用者票）'!AT13" xr:uid="{8FFD687F-B714-4531-8B4C-ED4B2396C817}"/>
    <hyperlink ref="CN15:CN43" location="'在宅生活改善調査（利用者票）'!BJ13" display="'在宅生活改善調査（利用者票）'!BJ13" xr:uid="{D9E7114C-7EA3-41BD-964C-76B29942BA74}"/>
    <hyperlink ref="CO15:CO43" location="'在宅生活改善調査（利用者票）'!BJ13" display="'在宅生活改善調査（利用者票）'!BJ13" xr:uid="{B4084525-26AC-4A73-BEE1-DF5FCC2529C5}"/>
    <hyperlink ref="CP15:CP43" location="'在宅生活改善調査（利用者票）'!BJ13" display="'在宅生活改善調査（利用者票）'!BJ13" xr:uid="{092964AA-0172-46F2-957F-0544C2944D93}"/>
    <hyperlink ref="CQ15:CQ43" location="'在宅生活改善調査（利用者票）'!CC13" display="'在宅生活改善調査（利用者票）'!CC13" xr:uid="{F15FE892-C059-4ABF-94E7-277DC775D33F}"/>
  </hyperlinks>
  <printOptions horizontalCentered="1" verticalCentered="1"/>
  <pageMargins left="3.937007874015748E-2" right="3.937007874015748E-2" top="0" bottom="0" header="0" footer="0"/>
  <pageSetup paperSize="8" scale="63" fitToHeight="0" orientation="landscape" r:id="rId1"/>
  <colBreaks count="2" manualBreakCount="2">
    <brk id="60" max="24" man="1"/>
    <brk id="83" max="1048575" man="1"/>
  </colBreaks>
  <ignoredErrors>
    <ignoredError sqref="C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21E2-CD4E-4FA4-B7B3-0889E6A0E329}">
  <dimension ref="A1:CF34"/>
  <sheetViews>
    <sheetView workbookViewId="0">
      <selection activeCell="B5" sqref="B5"/>
    </sheetView>
  </sheetViews>
  <sheetFormatPr defaultRowHeight="13"/>
  <cols>
    <col min="84" max="84" width="27.1796875" customWidth="1"/>
  </cols>
  <sheetData>
    <row r="1" spans="1:84">
      <c r="A1" s="72">
        <v>1</v>
      </c>
      <c r="B1" s="72">
        <v>2</v>
      </c>
      <c r="C1" s="72">
        <v>3</v>
      </c>
      <c r="D1" s="72">
        <v>4</v>
      </c>
      <c r="E1" s="72">
        <v>5</v>
      </c>
      <c r="F1" s="72">
        <v>6</v>
      </c>
      <c r="G1" s="72">
        <v>7</v>
      </c>
      <c r="H1" s="72">
        <v>8</v>
      </c>
      <c r="I1" s="72">
        <v>9</v>
      </c>
      <c r="J1" s="72">
        <v>10</v>
      </c>
      <c r="K1" s="72">
        <v>11</v>
      </c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>
        <v>19</v>
      </c>
      <c r="T1" s="72">
        <v>20</v>
      </c>
      <c r="U1" s="72">
        <v>21</v>
      </c>
      <c r="V1" s="72">
        <v>22</v>
      </c>
      <c r="W1" s="72">
        <v>23</v>
      </c>
      <c r="X1" s="72">
        <v>24</v>
      </c>
      <c r="Y1" s="72">
        <v>25</v>
      </c>
      <c r="Z1" s="72">
        <v>26</v>
      </c>
      <c r="AA1" s="72">
        <v>27</v>
      </c>
      <c r="AB1" s="72">
        <v>28</v>
      </c>
      <c r="AC1" s="72">
        <v>29</v>
      </c>
      <c r="AD1" s="72">
        <v>30</v>
      </c>
      <c r="AE1" s="72">
        <v>31</v>
      </c>
      <c r="AF1" s="72">
        <v>32</v>
      </c>
      <c r="AG1" s="72">
        <v>33</v>
      </c>
      <c r="AH1" s="72">
        <v>34</v>
      </c>
      <c r="AI1" s="72">
        <v>35</v>
      </c>
      <c r="AJ1" s="72">
        <v>36</v>
      </c>
      <c r="AK1" s="72">
        <v>37</v>
      </c>
      <c r="AL1" s="72">
        <v>38</v>
      </c>
      <c r="AM1" s="72">
        <v>39</v>
      </c>
      <c r="AN1" s="72">
        <v>40</v>
      </c>
      <c r="AO1" s="72">
        <v>41</v>
      </c>
      <c r="AP1" s="72">
        <v>42</v>
      </c>
      <c r="AQ1" s="72">
        <v>43</v>
      </c>
      <c r="AR1" s="72">
        <v>44</v>
      </c>
      <c r="AS1" s="72">
        <v>45</v>
      </c>
      <c r="AT1" s="72">
        <v>46</v>
      </c>
      <c r="AU1" s="72">
        <v>47</v>
      </c>
      <c r="AV1" s="72">
        <v>48</v>
      </c>
      <c r="AW1" s="72">
        <v>49</v>
      </c>
      <c r="AX1" s="72">
        <v>50</v>
      </c>
      <c r="AY1" s="72">
        <v>51</v>
      </c>
      <c r="AZ1" s="72">
        <v>52</v>
      </c>
      <c r="BA1" s="72">
        <v>53</v>
      </c>
      <c r="BB1" s="72">
        <v>54</v>
      </c>
      <c r="BC1" s="72">
        <v>55</v>
      </c>
      <c r="BD1" s="72">
        <v>56</v>
      </c>
      <c r="BE1" s="72">
        <v>57</v>
      </c>
      <c r="BF1" s="72">
        <v>58</v>
      </c>
      <c r="BG1" s="72">
        <v>59</v>
      </c>
      <c r="BH1" s="72">
        <v>60</v>
      </c>
      <c r="BI1" s="72">
        <v>61</v>
      </c>
      <c r="BJ1" s="72">
        <v>62</v>
      </c>
      <c r="BK1" s="72">
        <v>63</v>
      </c>
      <c r="BL1" s="72">
        <v>64</v>
      </c>
      <c r="BM1" s="72">
        <v>65</v>
      </c>
      <c r="BN1" s="72">
        <v>66</v>
      </c>
      <c r="BO1" s="72">
        <v>67</v>
      </c>
      <c r="BP1" s="72">
        <v>68</v>
      </c>
      <c r="BQ1" s="72">
        <v>69</v>
      </c>
      <c r="BR1" s="72">
        <v>70</v>
      </c>
      <c r="BS1" s="72"/>
      <c r="BT1" s="72"/>
      <c r="BU1" s="72">
        <v>71</v>
      </c>
      <c r="BV1" s="72">
        <v>72</v>
      </c>
      <c r="BW1" s="72">
        <v>73</v>
      </c>
      <c r="BX1" s="72">
        <v>74</v>
      </c>
      <c r="BY1" s="72">
        <v>75</v>
      </c>
      <c r="BZ1" s="72">
        <v>76</v>
      </c>
      <c r="CA1" s="72">
        <v>77</v>
      </c>
      <c r="CB1" s="72">
        <v>78</v>
      </c>
      <c r="CC1" s="72">
        <v>79</v>
      </c>
      <c r="CD1" s="72">
        <v>80</v>
      </c>
      <c r="CE1" s="72">
        <v>81</v>
      </c>
    </row>
    <row r="2" spans="1:84">
      <c r="A2" s="73" t="s">
        <v>78</v>
      </c>
      <c r="B2" s="72">
        <v>38</v>
      </c>
      <c r="C2" s="72">
        <v>39</v>
      </c>
      <c r="D2" s="72">
        <v>40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>
        <v>41</v>
      </c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>
        <v>43</v>
      </c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44</v>
      </c>
      <c r="AB2" s="72">
        <v>44</v>
      </c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45</v>
      </c>
      <c r="AJ2" s="72">
        <v>45</v>
      </c>
      <c r="AK2" s="72">
        <v>45</v>
      </c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46</v>
      </c>
      <c r="AU2" s="72">
        <v>46</v>
      </c>
      <c r="AV2" s="72">
        <v>46</v>
      </c>
      <c r="AW2" s="72">
        <v>46</v>
      </c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47</v>
      </c>
      <c r="BJ2" s="72">
        <v>48</v>
      </c>
      <c r="BK2" s="72">
        <v>48</v>
      </c>
      <c r="BL2" s="72">
        <v>48</v>
      </c>
      <c r="BM2" s="72">
        <v>48</v>
      </c>
      <c r="BN2" s="72">
        <v>48</v>
      </c>
      <c r="BO2" s="72">
        <v>48</v>
      </c>
      <c r="BP2" s="72">
        <v>48</v>
      </c>
      <c r="BQ2" s="72">
        <v>48</v>
      </c>
      <c r="BR2" s="72">
        <v>48</v>
      </c>
      <c r="BS2" s="72"/>
      <c r="BT2" s="72"/>
      <c r="BU2" s="72">
        <v>48</v>
      </c>
      <c r="BV2" s="72">
        <v>48</v>
      </c>
      <c r="BW2" s="72">
        <v>48</v>
      </c>
      <c r="BX2" s="72">
        <v>48</v>
      </c>
      <c r="BY2" s="72">
        <v>48</v>
      </c>
      <c r="BZ2" s="72">
        <v>48</v>
      </c>
      <c r="CA2" s="72">
        <v>48</v>
      </c>
      <c r="CB2" s="72">
        <v>48</v>
      </c>
      <c r="CC2" s="72">
        <v>49</v>
      </c>
      <c r="CD2" s="72">
        <v>50</v>
      </c>
      <c r="CE2" s="72">
        <v>51</v>
      </c>
    </row>
    <row r="3" spans="1:84" ht="60">
      <c r="A3" s="74" t="s">
        <v>79</v>
      </c>
      <c r="B3" s="74" t="s">
        <v>80</v>
      </c>
      <c r="C3" s="74" t="s">
        <v>81</v>
      </c>
      <c r="D3" s="74" t="s">
        <v>82</v>
      </c>
      <c r="E3" s="74" t="s">
        <v>83</v>
      </c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 t="s">
        <v>85</v>
      </c>
      <c r="T3" s="74"/>
      <c r="U3" s="74"/>
      <c r="V3" s="74"/>
      <c r="W3" s="74"/>
      <c r="X3" s="74"/>
      <c r="Y3" s="74"/>
      <c r="Z3" s="74"/>
      <c r="AA3" s="74" t="s">
        <v>86</v>
      </c>
      <c r="AB3" s="74"/>
      <c r="AC3" s="74"/>
      <c r="AD3" s="74"/>
      <c r="AE3" s="74"/>
      <c r="AF3" s="74"/>
      <c r="AG3" s="74"/>
      <c r="AH3" s="74"/>
      <c r="AI3" s="74" t="s">
        <v>87</v>
      </c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 t="s">
        <v>88</v>
      </c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 t="s">
        <v>89</v>
      </c>
      <c r="BJ3" s="74" t="s">
        <v>90</v>
      </c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 t="s">
        <v>91</v>
      </c>
      <c r="CD3" s="74" t="s">
        <v>92</v>
      </c>
      <c r="CE3" s="74" t="s">
        <v>93</v>
      </c>
    </row>
    <row r="4" spans="1:84" ht="72">
      <c r="A4" s="75" t="s">
        <v>289</v>
      </c>
      <c r="B4" s="76" t="s">
        <v>94</v>
      </c>
      <c r="C4" s="76" t="s">
        <v>94</v>
      </c>
      <c r="D4" s="76" t="s">
        <v>94</v>
      </c>
      <c r="E4" s="77" t="s">
        <v>95</v>
      </c>
      <c r="F4" s="77" t="s">
        <v>96</v>
      </c>
      <c r="G4" s="77" t="s">
        <v>97</v>
      </c>
      <c r="H4" s="77" t="s">
        <v>98</v>
      </c>
      <c r="I4" s="77" t="s">
        <v>99</v>
      </c>
      <c r="J4" s="77" t="s">
        <v>100</v>
      </c>
      <c r="K4" s="77" t="s">
        <v>101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77" t="s">
        <v>95</v>
      </c>
      <c r="T4" s="77" t="s">
        <v>108</v>
      </c>
      <c r="U4" s="77" t="s">
        <v>109</v>
      </c>
      <c r="V4" s="77" t="s">
        <v>110</v>
      </c>
      <c r="W4" s="77" t="s">
        <v>106</v>
      </c>
      <c r="X4" s="77" t="s">
        <v>111</v>
      </c>
      <c r="Y4" s="77" t="s">
        <v>112</v>
      </c>
      <c r="Z4" s="77" t="s">
        <v>113</v>
      </c>
      <c r="AA4" s="77" t="s">
        <v>114</v>
      </c>
      <c r="AB4" s="77" t="s">
        <v>115</v>
      </c>
      <c r="AC4" s="77" t="s">
        <v>116</v>
      </c>
      <c r="AD4" s="77" t="s">
        <v>117</v>
      </c>
      <c r="AE4" s="77" t="s">
        <v>118</v>
      </c>
      <c r="AF4" s="77" t="s">
        <v>119</v>
      </c>
      <c r="AG4" s="77" t="s">
        <v>120</v>
      </c>
      <c r="AH4" s="77" t="s">
        <v>121</v>
      </c>
      <c r="AI4" s="77" t="s">
        <v>122</v>
      </c>
      <c r="AJ4" s="77" t="s">
        <v>123</v>
      </c>
      <c r="AK4" s="77" t="s">
        <v>124</v>
      </c>
      <c r="AL4" s="77" t="s">
        <v>125</v>
      </c>
      <c r="AM4" s="77" t="s">
        <v>126</v>
      </c>
      <c r="AN4" s="77" t="s">
        <v>127</v>
      </c>
      <c r="AO4" s="77" t="s">
        <v>128</v>
      </c>
      <c r="AP4" s="77" t="s">
        <v>129</v>
      </c>
      <c r="AQ4" s="77" t="s">
        <v>130</v>
      </c>
      <c r="AR4" s="77" t="s">
        <v>131</v>
      </c>
      <c r="AS4" s="77" t="s">
        <v>121</v>
      </c>
      <c r="AT4" s="77" t="s">
        <v>132</v>
      </c>
      <c r="AU4" s="77" t="s">
        <v>133</v>
      </c>
      <c r="AV4" s="77" t="s">
        <v>134</v>
      </c>
      <c r="AW4" s="77" t="s">
        <v>135</v>
      </c>
      <c r="AX4" s="77" t="s">
        <v>136</v>
      </c>
      <c r="AY4" s="77" t="s">
        <v>137</v>
      </c>
      <c r="AZ4" s="77" t="s">
        <v>138</v>
      </c>
      <c r="BA4" s="77" t="s">
        <v>139</v>
      </c>
      <c r="BB4" s="77" t="s">
        <v>140</v>
      </c>
      <c r="BC4" s="77" t="s">
        <v>141</v>
      </c>
      <c r="BD4" s="77" t="s">
        <v>142</v>
      </c>
      <c r="BE4" s="77" t="s">
        <v>143</v>
      </c>
      <c r="BF4" s="77" t="s">
        <v>144</v>
      </c>
      <c r="BG4" s="77" t="s">
        <v>145</v>
      </c>
      <c r="BH4" s="77" t="s">
        <v>121</v>
      </c>
      <c r="BI4" s="76" t="s">
        <v>94</v>
      </c>
      <c r="BJ4" s="77" t="s">
        <v>146</v>
      </c>
      <c r="BK4" s="77" t="s">
        <v>147</v>
      </c>
      <c r="BL4" s="77" t="s">
        <v>148</v>
      </c>
      <c r="BM4" s="77" t="s">
        <v>149</v>
      </c>
      <c r="BN4" s="77" t="s">
        <v>150</v>
      </c>
      <c r="BO4" s="77" t="s">
        <v>151</v>
      </c>
      <c r="BP4" s="77" t="s">
        <v>152</v>
      </c>
      <c r="BQ4" s="77" t="s">
        <v>153</v>
      </c>
      <c r="BR4" s="77" t="s">
        <v>154</v>
      </c>
      <c r="BS4" s="77" t="s">
        <v>229</v>
      </c>
      <c r="BT4" s="77" t="s">
        <v>230</v>
      </c>
      <c r="BU4" s="77" t="s">
        <v>155</v>
      </c>
      <c r="BV4" s="77" t="s">
        <v>156</v>
      </c>
      <c r="BW4" s="77" t="s">
        <v>157</v>
      </c>
      <c r="BX4" s="77" t="s">
        <v>158</v>
      </c>
      <c r="BY4" s="77" t="s">
        <v>159</v>
      </c>
      <c r="BZ4" s="77" t="s">
        <v>160</v>
      </c>
      <c r="CA4" s="77" t="s">
        <v>228</v>
      </c>
      <c r="CB4" s="77" t="s">
        <v>161</v>
      </c>
      <c r="CC4" s="76" t="s">
        <v>94</v>
      </c>
      <c r="CD4" s="76" t="s">
        <v>94</v>
      </c>
      <c r="CE4" s="76" t="s">
        <v>94</v>
      </c>
    </row>
    <row r="5" spans="1:84">
      <c r="A5" s="104" t="str">
        <f>IF(SUM(B5:CE5)=0,"",1)</f>
        <v/>
      </c>
      <c r="B5" s="103" t="str">
        <f>IF('在宅生活改善調査（利用者票）'!B14="","-",'在宅生活改善調査（利用者票）'!B14)</f>
        <v>-</v>
      </c>
      <c r="C5" s="103" t="str">
        <f>IF('在宅生活改善調査（利用者票）'!C14="","-",'在宅生活改善調査（利用者票）'!C14)</f>
        <v>-</v>
      </c>
      <c r="D5" s="103" t="str">
        <f>IF('在宅生活改善調査（利用者票）'!D14="","-",'在宅生活改善調査（利用者票）'!D14)</f>
        <v>-</v>
      </c>
      <c r="E5" s="103" t="str">
        <f>IF(転記作業用!$K5=0,"-",転記作業用!D5)</f>
        <v>-</v>
      </c>
      <c r="F5" s="103" t="str">
        <f>IF(転記作業用!$K5=0,"-",転記作業用!E5)</f>
        <v>-</v>
      </c>
      <c r="G5" s="103" t="str">
        <f>IF(転記作業用!$K5=0,"-",転記作業用!F5)</f>
        <v>-</v>
      </c>
      <c r="H5" s="103" t="str">
        <f>IF(転記作業用!$K5=0,"-",転記作業用!G5)</f>
        <v>-</v>
      </c>
      <c r="I5" s="103" t="str">
        <f>IF(転記作業用!$K5=0,"-",転記作業用!H5)</f>
        <v>-</v>
      </c>
      <c r="J5" s="103" t="str">
        <f>IF(転記作業用!$K5=0,"-",転記作業用!I5)</f>
        <v>-</v>
      </c>
      <c r="K5" s="103" t="str">
        <f>IF(転記作業用!$K5=0,"-",転記作業用!J5)</f>
        <v>-</v>
      </c>
      <c r="L5" s="103" t="str">
        <f>IF(転記作業用!$S5=0,"-",転記作業用!L5)</f>
        <v>-</v>
      </c>
      <c r="M5" s="103" t="str">
        <f>IF(転記作業用!$S5=0,"-",転記作業用!M5)</f>
        <v>-</v>
      </c>
      <c r="N5" s="103" t="str">
        <f>IF(転記作業用!$S5=0,"-",転記作業用!N5)</f>
        <v>-</v>
      </c>
      <c r="O5" s="103" t="str">
        <f>IF(転記作業用!$S5=0,"-",転記作業用!O5)</f>
        <v>-</v>
      </c>
      <c r="P5" s="103" t="str">
        <f>IF(転記作業用!$S5=0,"-",転記作業用!P5)</f>
        <v>-</v>
      </c>
      <c r="Q5" s="103" t="str">
        <f>IF(転記作業用!$S5=0,"-",転記作業用!Q5)</f>
        <v>-</v>
      </c>
      <c r="R5" s="103" t="str">
        <f>IF(転記作業用!$S5=0,"-",転記作業用!R5)</f>
        <v>-</v>
      </c>
      <c r="S5" s="103" t="str">
        <f>IF(転記作業用!$AB5=0,"-",転記作業用!T5)</f>
        <v>-</v>
      </c>
      <c r="T5" s="103" t="str">
        <f>IF(転記作業用!$AB5=0,"-",転記作業用!U5)</f>
        <v>-</v>
      </c>
      <c r="U5" s="103" t="str">
        <f>IF(転記作業用!$AB5=0,"-",転記作業用!V5)</f>
        <v>-</v>
      </c>
      <c r="V5" s="103" t="str">
        <f>IF(転記作業用!$AB5=0,"-",転記作業用!W5)</f>
        <v>-</v>
      </c>
      <c r="W5" s="103" t="str">
        <f>IF(転記作業用!$AB5=0,"-",転記作業用!X5)</f>
        <v>-</v>
      </c>
      <c r="X5" s="103" t="str">
        <f>IF(転記作業用!$AB5=0,"-",転記作業用!Y5)</f>
        <v>-</v>
      </c>
      <c r="Y5" s="103" t="str">
        <f>IF(転記作業用!$AB5=0,"-",転記作業用!Z5)</f>
        <v>-</v>
      </c>
      <c r="Z5" s="103" t="str">
        <f>IF(転記作業用!$AB5=0,"-",転記作業用!AA5)</f>
        <v>-</v>
      </c>
      <c r="AA5" s="103" t="str">
        <f>IF($G5=0,"*",IF(転記作業用!$AK5=0,"-",転記作業用!AC5))</f>
        <v>-</v>
      </c>
      <c r="AB5" s="103" t="str">
        <f>IF($G5=0,"*",IF(転記作業用!$AK5=0,"-",転記作業用!AD5))</f>
        <v>-</v>
      </c>
      <c r="AC5" s="103" t="str">
        <f>IF($G5=0,"*",IF(転記作業用!$AK5=0,"-",転記作業用!AE5))</f>
        <v>-</v>
      </c>
      <c r="AD5" s="103" t="str">
        <f>IF($G5=0,"*",IF(転記作業用!$AK5=0,"-",転記作業用!AF5))</f>
        <v>-</v>
      </c>
      <c r="AE5" s="103" t="str">
        <f>IF($G5=0,"*",IF(転記作業用!$AK5=0,"-",転記作業用!AG5))</f>
        <v>-</v>
      </c>
      <c r="AF5" s="103" t="str">
        <f>IF($G5=0,"*",IF(転記作業用!$AK5=0,"-",転記作業用!AH5))</f>
        <v>-</v>
      </c>
      <c r="AG5" s="103" t="str">
        <f>IF($G5=0,"*",IF(転記作業用!$AK5=0,"-",転記作業用!AI5))</f>
        <v>-</v>
      </c>
      <c r="AH5" s="103" t="str">
        <f>IF($G5=0,"*",IF(転記作業用!$AK5=0,"-",転記作業用!AJ5))</f>
        <v>-</v>
      </c>
      <c r="AI5" s="103" t="str">
        <f>IF($H5=0,"*",IF(転記作業用!$AW5=0,"-",転記作業用!AL5))</f>
        <v>-</v>
      </c>
      <c r="AJ5" s="103" t="str">
        <f>IF($H5=0,"*",IF(転記作業用!$AW5=0,"-",転記作業用!AM5))</f>
        <v>-</v>
      </c>
      <c r="AK5" s="103" t="str">
        <f>IF($H5=0,"*",IF(転記作業用!$AW5=0,"-",転記作業用!AN5))</f>
        <v>-</v>
      </c>
      <c r="AL5" s="103" t="str">
        <f>IF($H5=0,"*",IF(転記作業用!$AW5=0,"-",転記作業用!AO5))</f>
        <v>-</v>
      </c>
      <c r="AM5" s="103" t="str">
        <f>IF($H5=0,"*",IF(転記作業用!$AW5=0,"-",転記作業用!AP5))</f>
        <v>-</v>
      </c>
      <c r="AN5" s="103" t="str">
        <f>IF($H5=0,"*",IF(転記作業用!$AW5=0,"-",転記作業用!AQ5))</f>
        <v>-</v>
      </c>
      <c r="AO5" s="103" t="str">
        <f>IF($H5=0,"*",IF(転記作業用!$AW5=0,"-",転記作業用!AR5))</f>
        <v>-</v>
      </c>
      <c r="AP5" s="103" t="str">
        <f>IF($H5=0,"*",IF(転記作業用!$AW5=0,"-",転記作業用!AS5))</f>
        <v>-</v>
      </c>
      <c r="AQ5" s="103" t="str">
        <f>IF($H5=0,"*",IF(転記作業用!$AW5=0,"-",転記作業用!AT5))</f>
        <v>-</v>
      </c>
      <c r="AR5" s="103" t="str">
        <f>IF($H5=0,"*",IF(転記作業用!$AW5=0,"-",転記作業用!AU5))</f>
        <v>-</v>
      </c>
      <c r="AS5" s="103" t="str">
        <f>IF($H5=0,"*",IF(転記作業用!$AW5=0,"-",転記作業用!AV5))</f>
        <v>-</v>
      </c>
      <c r="AT5" s="103" t="str">
        <f>IF($I5=0,"*",IF(転記作業用!$BM5=0,"-",転記作業用!AX5))</f>
        <v>-</v>
      </c>
      <c r="AU5" s="103" t="str">
        <f>IF($I5=0,"*",IF(転記作業用!$BM5=0,"-",転記作業用!AY5))</f>
        <v>-</v>
      </c>
      <c r="AV5" s="103" t="str">
        <f>IF($I5=0,"*",IF(転記作業用!$BM5=0,"-",転記作業用!AZ5))</f>
        <v>-</v>
      </c>
      <c r="AW5" s="103" t="str">
        <f>IF($I5=0,"*",IF(転記作業用!$BM5=0,"-",転記作業用!BA5))</f>
        <v>-</v>
      </c>
      <c r="AX5" s="103" t="str">
        <f>IF($I5=0,"*",IF(転記作業用!$BM5=0,"-",転記作業用!BB5))</f>
        <v>-</v>
      </c>
      <c r="AY5" s="103" t="str">
        <f>IF($I5=0,"*",IF(転記作業用!$BM5=0,"-",転記作業用!BC5))</f>
        <v>-</v>
      </c>
      <c r="AZ5" s="103" t="str">
        <f>IF($I5=0,"*",IF(転記作業用!$BM5=0,"-",転記作業用!BD5))</f>
        <v>-</v>
      </c>
      <c r="BA5" s="103" t="str">
        <f>IF($I5=0,"*",IF(転記作業用!$BM5=0,"-",転記作業用!BE5))</f>
        <v>-</v>
      </c>
      <c r="BB5" s="103" t="str">
        <f>IF($I5=0,"*",IF(転記作業用!$BM5=0,"-",転記作業用!BF5))</f>
        <v>-</v>
      </c>
      <c r="BC5" s="103" t="str">
        <f>IF($I5=0,"*",IF(転記作業用!$BM5=0,"-",転記作業用!BG5))</f>
        <v>-</v>
      </c>
      <c r="BD5" s="103" t="str">
        <f>IF($I5=0,"*",IF(転記作業用!$BM5=0,"-",転記作業用!BH5))</f>
        <v>-</v>
      </c>
      <c r="BE5" s="103" t="str">
        <f>IF($I5=0,"*",IF(転記作業用!$BM5=0,"-",転記作業用!BI5))</f>
        <v>-</v>
      </c>
      <c r="BF5" s="103" t="str">
        <f>IF($I5=0,"*",IF(転記作業用!$BM5=0,"-",転記作業用!BJ5))</f>
        <v>-</v>
      </c>
      <c r="BG5" s="103" t="str">
        <f>IF($I5=0,"*",IF(転記作業用!$BM5=0,"-",転記作業用!BK5))</f>
        <v>-</v>
      </c>
      <c r="BH5" s="103" t="str">
        <f>IF($I5=0,"*",IF(転記作業用!$BM5=0,"-",転記作業用!BL5))</f>
        <v>-</v>
      </c>
      <c r="BI5" s="103" t="str">
        <f>IF('在宅生活改善調査（利用者票）'!BI14="","-",'在宅生活改善調査（利用者票）'!BI14)</f>
        <v>-</v>
      </c>
      <c r="BJ5" s="103" t="str">
        <f>IF($BI5=4,"*",IF(転記作業用!$CK5=0,"-",転記作業用!BO5))</f>
        <v>-</v>
      </c>
      <c r="BK5" s="103" t="str">
        <f>IF($BI5=4,"*",IF(転記作業用!$CK5=0,"-",転記作業用!BP5))</f>
        <v>-</v>
      </c>
      <c r="BL5" s="103" t="str">
        <f>IF($BI5=4,"*",IF(転記作業用!$CK5=0,"-",転記作業用!BQ5))</f>
        <v>-</v>
      </c>
      <c r="BM5" s="103" t="str">
        <f>IF($BI5=4,"*",IF(転記作業用!$CK5=0,"-",転記作業用!BR5))</f>
        <v>-</v>
      </c>
      <c r="BN5" s="103" t="str">
        <f>IF($BI5=4,"*",IF(転記作業用!$CK5=0,"-",転記作業用!BS5))</f>
        <v>-</v>
      </c>
      <c r="BO5" s="103" t="str">
        <f>IF($BI5=4,"*",IF(転記作業用!$CK5=0,"-",転記作業用!BT5))</f>
        <v>-</v>
      </c>
      <c r="BP5" s="103" t="str">
        <f>IF($BI5=4,"*",IF(転記作業用!$CK5=0,"-",転記作業用!BU5))</f>
        <v>-</v>
      </c>
      <c r="BQ5" s="103" t="str">
        <f>IF($BI5=4,"*",IF(転記作業用!$CK5=0,"-",転記作業用!BV5))</f>
        <v>-</v>
      </c>
      <c r="BR5" s="103" t="str">
        <f>IF($BI5=4,"*",IF(転記作業用!$CK5=0,"-",転記作業用!BW5))</f>
        <v>-</v>
      </c>
      <c r="BS5" s="103" t="str">
        <f>IF($BI5=4,"*",IF(転記作業用!$CK5=0,"-",転記作業用!BX5))</f>
        <v>-</v>
      </c>
      <c r="BT5" s="103" t="str">
        <f>IF($BI5=4,"*",IF(転記作業用!$CK5=0,"-",転記作業用!BY5))</f>
        <v>-</v>
      </c>
      <c r="BU5" s="103" t="str">
        <f>IF($BI5=4,"*",IF(転記作業用!$CK5=0,"-",転記作業用!BZ5))</f>
        <v>-</v>
      </c>
      <c r="BV5" s="103" t="str">
        <f>IF($BI5=4,"*",IF(転記作業用!$CK5=0,"-",転記作業用!CA5))</f>
        <v>-</v>
      </c>
      <c r="BW5" s="103" t="str">
        <f>IF($BI5=4,"*",IF(転記作業用!$CK5=0,"-",転記作業用!CB5))</f>
        <v>-</v>
      </c>
      <c r="BX5" s="103" t="str">
        <f>IF($BI5=4,"*",IF(転記作業用!$CK5=0,"-",転記作業用!CC5))</f>
        <v>-</v>
      </c>
      <c r="BY5" s="103" t="str">
        <f>IF($BI5=4,"*",IF(転記作業用!$CK5=0,"-",転記作業用!CD5))</f>
        <v>-</v>
      </c>
      <c r="BZ5" s="103" t="str">
        <f>IF($BI5=4,"*",IF(転記作業用!$CK5=0,"-",転記作業用!CE5))</f>
        <v>-</v>
      </c>
      <c r="CA5" s="103" t="str">
        <f>IF($BI5=4,"*",IF(転記作業用!$CK5=0,"-",転記作業用!CF5))</f>
        <v>-</v>
      </c>
      <c r="CB5" s="103" t="str">
        <f>IF($BI5=4,"*",IF(転記作業用!$CK5=0,"-",転記作業用!CG5))</f>
        <v>-</v>
      </c>
      <c r="CC5" s="103" t="str">
        <f>IF(転記作業用!$CJ5=0,"*",IF('在宅生活改善調査（利用者票）'!CC14="","-",'在宅生活改善調査（利用者票）'!CC14))</f>
        <v>*</v>
      </c>
      <c r="CD5" s="103" t="str">
        <f>IF(転記作業用!CI5=0,"*",IF('在宅生活改善調査（利用者票）'!CD14="","-",'在宅生活改善調査（利用者票）'!CD14))</f>
        <v>*</v>
      </c>
      <c r="CE5" s="103" t="str">
        <f>IF(CB5&lt;&gt;1,"*",IF('在宅生活改善調査（利用者票）'!CE14="","-",'在宅生活改善調査（利用者票）'!CE14))</f>
        <v>*</v>
      </c>
      <c r="CF5" t="str">
        <f>IF(OR('在宅生活改善調査（利用者票）'!CG14&lt;&gt;"",'在宅生活改善調査（利用者票）'!CH14&lt;&gt;"",'在宅生活改善調査（利用者票）'!CI14&lt;&gt;"",'在宅生活改善調査（利用者票）'!CJ14&lt;&gt;"",'在宅生活改善調査（利用者票）'!CK14&lt;&gt;"",'在宅生活改善調査（利用者票）'!CL14&lt;&gt;"",'在宅生活改善調査（利用者票）'!CM14&lt;&gt;"",'在宅生活改善調査（利用者票）'!CN14&lt;&gt;"",'在宅生活改善調査（利用者票）'!CO14&lt;&gt;"",'在宅生活改善調査（利用者票）'!CP14&lt;&gt;"",'在宅生活改善調査（利用者票）'!CQ14&lt;&gt;"",'在宅生活改善調査（利用者票）'!CR14&lt;&gt;"",'在宅生活改善調査（利用者票）'!CS14&lt;&gt;""),"回答エラーが残っています。","")</f>
        <v/>
      </c>
    </row>
    <row r="6" spans="1:84">
      <c r="A6" s="104" t="str">
        <f>IF(SUM(B6:CE6)=0,"",2)</f>
        <v/>
      </c>
      <c r="B6" s="103" t="str">
        <f>IF('在宅生活改善調査（利用者票）'!B15="","-",'在宅生活改善調査（利用者票）'!B15)</f>
        <v>-</v>
      </c>
      <c r="C6" s="103" t="str">
        <f>IF('在宅生活改善調査（利用者票）'!C15="","-",'在宅生活改善調査（利用者票）'!C15)</f>
        <v>-</v>
      </c>
      <c r="D6" s="103" t="str">
        <f>IF('在宅生活改善調査（利用者票）'!D15="","-",'在宅生活改善調査（利用者票）'!D15)</f>
        <v>-</v>
      </c>
      <c r="E6" s="103" t="str">
        <f>IF(転記作業用!$K6=0,"-",転記作業用!D6)</f>
        <v>-</v>
      </c>
      <c r="F6" s="103" t="str">
        <f>IF(転記作業用!$K6=0,"-",転記作業用!E6)</f>
        <v>-</v>
      </c>
      <c r="G6" s="103" t="str">
        <f>IF(転記作業用!$K6=0,"-",転記作業用!F6)</f>
        <v>-</v>
      </c>
      <c r="H6" s="103" t="str">
        <f>IF(転記作業用!$K6=0,"-",転記作業用!G6)</f>
        <v>-</v>
      </c>
      <c r="I6" s="103" t="str">
        <f>IF(転記作業用!$K6=0,"-",転記作業用!H6)</f>
        <v>-</v>
      </c>
      <c r="J6" s="103" t="str">
        <f>IF(転記作業用!$K6=0,"-",転記作業用!I6)</f>
        <v>-</v>
      </c>
      <c r="K6" s="103" t="str">
        <f>IF(転記作業用!$K6=0,"-",転記作業用!J6)</f>
        <v>-</v>
      </c>
      <c r="L6" s="103" t="str">
        <f>IF(転記作業用!$S6=0,"-",転記作業用!L6)</f>
        <v>-</v>
      </c>
      <c r="M6" s="103" t="str">
        <f>IF(転記作業用!$S6=0,"-",転記作業用!M6)</f>
        <v>-</v>
      </c>
      <c r="N6" s="103" t="str">
        <f>IF(転記作業用!$S6=0,"-",転記作業用!N6)</f>
        <v>-</v>
      </c>
      <c r="O6" s="103" t="str">
        <f>IF(転記作業用!$S6=0,"-",転記作業用!O6)</f>
        <v>-</v>
      </c>
      <c r="P6" s="103" t="str">
        <f>IF(転記作業用!$S6=0,"-",転記作業用!P6)</f>
        <v>-</v>
      </c>
      <c r="Q6" s="103" t="str">
        <f>IF(転記作業用!$S6=0,"-",転記作業用!Q6)</f>
        <v>-</v>
      </c>
      <c r="R6" s="103" t="str">
        <f>IF(転記作業用!$S6=0,"-",転記作業用!R6)</f>
        <v>-</v>
      </c>
      <c r="S6" s="103" t="str">
        <f>IF(転記作業用!$AB6=0,"-",転記作業用!T6)</f>
        <v>-</v>
      </c>
      <c r="T6" s="103" t="str">
        <f>IF(転記作業用!$AB6=0,"-",転記作業用!U6)</f>
        <v>-</v>
      </c>
      <c r="U6" s="103" t="str">
        <f>IF(転記作業用!$AB6=0,"-",転記作業用!V6)</f>
        <v>-</v>
      </c>
      <c r="V6" s="103" t="str">
        <f>IF(転記作業用!$AB6=0,"-",転記作業用!W6)</f>
        <v>-</v>
      </c>
      <c r="W6" s="103" t="str">
        <f>IF(転記作業用!$AB6=0,"-",転記作業用!X6)</f>
        <v>-</v>
      </c>
      <c r="X6" s="103" t="str">
        <f>IF(転記作業用!$AB6=0,"-",転記作業用!Y6)</f>
        <v>-</v>
      </c>
      <c r="Y6" s="103" t="str">
        <f>IF(転記作業用!$AB6=0,"-",転記作業用!Z6)</f>
        <v>-</v>
      </c>
      <c r="Z6" s="103" t="str">
        <f>IF(転記作業用!$AB6=0,"-",転記作業用!AA6)</f>
        <v>-</v>
      </c>
      <c r="AA6" s="103" t="str">
        <f>IF($G6=0,"*",IF(転記作業用!$AK6=0,"-",転記作業用!AC6))</f>
        <v>-</v>
      </c>
      <c r="AB6" s="103" t="str">
        <f>IF($G6=0,"*",IF(転記作業用!$AK6=0,"-",転記作業用!AD6))</f>
        <v>-</v>
      </c>
      <c r="AC6" s="103" t="str">
        <f>IF($G6=0,"*",IF(転記作業用!$AK6=0,"-",転記作業用!AE6))</f>
        <v>-</v>
      </c>
      <c r="AD6" s="103" t="str">
        <f>IF($G6=0,"*",IF(転記作業用!$AK6=0,"-",転記作業用!AF6))</f>
        <v>-</v>
      </c>
      <c r="AE6" s="103" t="str">
        <f>IF($G6=0,"*",IF(転記作業用!$AK6=0,"-",転記作業用!AG6))</f>
        <v>-</v>
      </c>
      <c r="AF6" s="103" t="str">
        <f>IF($G6=0,"*",IF(転記作業用!$AK6=0,"-",転記作業用!AH6))</f>
        <v>-</v>
      </c>
      <c r="AG6" s="103" t="str">
        <f>IF($G6=0,"*",IF(転記作業用!$AK6=0,"-",転記作業用!AI6))</f>
        <v>-</v>
      </c>
      <c r="AH6" s="103" t="str">
        <f>IF($G6=0,"*",IF(転記作業用!$AK6=0,"-",転記作業用!AJ6))</f>
        <v>-</v>
      </c>
      <c r="AI6" s="103" t="str">
        <f>IF($H6=0,"*",IF(転記作業用!$AW6=0,"-",転記作業用!AL6))</f>
        <v>-</v>
      </c>
      <c r="AJ6" s="103" t="str">
        <f>IF($H6=0,"*",IF(転記作業用!$AW6=0,"-",転記作業用!AM6))</f>
        <v>-</v>
      </c>
      <c r="AK6" s="103" t="str">
        <f>IF($H6=0,"*",IF(転記作業用!$AW6=0,"-",転記作業用!AN6))</f>
        <v>-</v>
      </c>
      <c r="AL6" s="103" t="str">
        <f>IF($H6=0,"*",IF(転記作業用!$AW6=0,"-",転記作業用!AO6))</f>
        <v>-</v>
      </c>
      <c r="AM6" s="103" t="str">
        <f>IF($H6=0,"*",IF(転記作業用!$AW6=0,"-",転記作業用!AP6))</f>
        <v>-</v>
      </c>
      <c r="AN6" s="103" t="str">
        <f>IF($H6=0,"*",IF(転記作業用!$AW6=0,"-",転記作業用!AQ6))</f>
        <v>-</v>
      </c>
      <c r="AO6" s="103" t="str">
        <f>IF($H6=0,"*",IF(転記作業用!$AW6=0,"-",転記作業用!AR6))</f>
        <v>-</v>
      </c>
      <c r="AP6" s="103" t="str">
        <f>IF($H6=0,"*",IF(転記作業用!$AW6=0,"-",転記作業用!AS6))</f>
        <v>-</v>
      </c>
      <c r="AQ6" s="103" t="str">
        <f>IF($H6=0,"*",IF(転記作業用!$AW6=0,"-",転記作業用!AT6))</f>
        <v>-</v>
      </c>
      <c r="AR6" s="103" t="str">
        <f>IF($H6=0,"*",IF(転記作業用!$AW6=0,"-",転記作業用!AU6))</f>
        <v>-</v>
      </c>
      <c r="AS6" s="103" t="str">
        <f>IF($H6=0,"*",IF(転記作業用!$AW6=0,"-",転記作業用!AV6))</f>
        <v>-</v>
      </c>
      <c r="AT6" s="103" t="str">
        <f>IF($I6=0,"*",IF(転記作業用!$BM6=0,"-",転記作業用!AX6))</f>
        <v>-</v>
      </c>
      <c r="AU6" s="103" t="str">
        <f>IF($I6=0,"*",IF(転記作業用!$BM6=0,"-",転記作業用!AY6))</f>
        <v>-</v>
      </c>
      <c r="AV6" s="103" t="str">
        <f>IF($I6=0,"*",IF(転記作業用!$BM6=0,"-",転記作業用!AZ6))</f>
        <v>-</v>
      </c>
      <c r="AW6" s="103" t="str">
        <f>IF($I6=0,"*",IF(転記作業用!$BM6=0,"-",転記作業用!BA6))</f>
        <v>-</v>
      </c>
      <c r="AX6" s="103" t="str">
        <f>IF($I6=0,"*",IF(転記作業用!$BM6=0,"-",転記作業用!BB6))</f>
        <v>-</v>
      </c>
      <c r="AY6" s="103" t="str">
        <f>IF($I6=0,"*",IF(転記作業用!$BM6=0,"-",転記作業用!BC6))</f>
        <v>-</v>
      </c>
      <c r="AZ6" s="103" t="str">
        <f>IF($I6=0,"*",IF(転記作業用!$BM6=0,"-",転記作業用!BD6))</f>
        <v>-</v>
      </c>
      <c r="BA6" s="103" t="str">
        <f>IF($I6=0,"*",IF(転記作業用!$BM6=0,"-",転記作業用!BE6))</f>
        <v>-</v>
      </c>
      <c r="BB6" s="103" t="str">
        <f>IF($I6=0,"*",IF(転記作業用!$BM6=0,"-",転記作業用!BF6))</f>
        <v>-</v>
      </c>
      <c r="BC6" s="103" t="str">
        <f>IF($I6=0,"*",IF(転記作業用!$BM6=0,"-",転記作業用!BG6))</f>
        <v>-</v>
      </c>
      <c r="BD6" s="103" t="str">
        <f>IF($I6=0,"*",IF(転記作業用!$BM6=0,"-",転記作業用!BH6))</f>
        <v>-</v>
      </c>
      <c r="BE6" s="103" t="str">
        <f>IF($I6=0,"*",IF(転記作業用!$BM6=0,"-",転記作業用!BI6))</f>
        <v>-</v>
      </c>
      <c r="BF6" s="103" t="str">
        <f>IF($I6=0,"*",IF(転記作業用!$BM6=0,"-",転記作業用!BJ6))</f>
        <v>-</v>
      </c>
      <c r="BG6" s="103" t="str">
        <f>IF($I6=0,"*",IF(転記作業用!$BM6=0,"-",転記作業用!BK6))</f>
        <v>-</v>
      </c>
      <c r="BH6" s="103" t="str">
        <f>IF($I6=0,"*",IF(転記作業用!$BM6=0,"-",転記作業用!BL6))</f>
        <v>-</v>
      </c>
      <c r="BI6" s="103" t="str">
        <f>IF('在宅生活改善調査（利用者票）'!BI15="","-",'在宅生活改善調査（利用者票）'!BI15)</f>
        <v>-</v>
      </c>
      <c r="BJ6" s="103" t="str">
        <f>IF($BI6=4,"*",IF(転記作業用!$CK6=0,"-",転記作業用!BO6))</f>
        <v>-</v>
      </c>
      <c r="BK6" s="103" t="str">
        <f>IF($BI6=4,"*",IF(転記作業用!$CK6=0,"-",転記作業用!BP6))</f>
        <v>-</v>
      </c>
      <c r="BL6" s="103" t="str">
        <f>IF($BI6=4,"*",IF(転記作業用!$CK6=0,"-",転記作業用!BQ6))</f>
        <v>-</v>
      </c>
      <c r="BM6" s="103" t="str">
        <f>IF($BI6=4,"*",IF(転記作業用!$CK6=0,"-",転記作業用!BR6))</f>
        <v>-</v>
      </c>
      <c r="BN6" s="103" t="str">
        <f>IF($BI6=4,"*",IF(転記作業用!$CK6=0,"-",転記作業用!BS6))</f>
        <v>-</v>
      </c>
      <c r="BO6" s="103" t="str">
        <f>IF($BI6=4,"*",IF(転記作業用!$CK6=0,"-",転記作業用!BT6))</f>
        <v>-</v>
      </c>
      <c r="BP6" s="103" t="str">
        <f>IF($BI6=4,"*",IF(転記作業用!$CK6=0,"-",転記作業用!BU6))</f>
        <v>-</v>
      </c>
      <c r="BQ6" s="103" t="str">
        <f>IF($BI6=4,"*",IF(転記作業用!$CK6=0,"-",転記作業用!BV6))</f>
        <v>-</v>
      </c>
      <c r="BR6" s="103" t="str">
        <f>IF($BI6=4,"*",IF(転記作業用!$CK6=0,"-",転記作業用!BW6))</f>
        <v>-</v>
      </c>
      <c r="BS6" s="103" t="str">
        <f>IF($BI6=4,"*",IF(転記作業用!$CK6=0,"-",転記作業用!BX6))</f>
        <v>-</v>
      </c>
      <c r="BT6" s="103" t="str">
        <f>IF($BI6=4,"*",IF(転記作業用!$CK6=0,"-",転記作業用!BY6))</f>
        <v>-</v>
      </c>
      <c r="BU6" s="103" t="str">
        <f>IF($BI6=4,"*",IF(転記作業用!$CK6=0,"-",転記作業用!BZ6))</f>
        <v>-</v>
      </c>
      <c r="BV6" s="103" t="str">
        <f>IF($BI6=4,"*",IF(転記作業用!$CK6=0,"-",転記作業用!CA6))</f>
        <v>-</v>
      </c>
      <c r="BW6" s="103" t="str">
        <f>IF($BI6=4,"*",IF(転記作業用!$CK6=0,"-",転記作業用!CB6))</f>
        <v>-</v>
      </c>
      <c r="BX6" s="103" t="str">
        <f>IF($BI6=4,"*",IF(転記作業用!$CK6=0,"-",転記作業用!CC6))</f>
        <v>-</v>
      </c>
      <c r="BY6" s="103" t="str">
        <f>IF($BI6=4,"*",IF(転記作業用!$CK6=0,"-",転記作業用!CD6))</f>
        <v>-</v>
      </c>
      <c r="BZ6" s="103" t="str">
        <f>IF($BI6=4,"*",IF(転記作業用!$CK6=0,"-",転記作業用!CE6))</f>
        <v>-</v>
      </c>
      <c r="CA6" s="103" t="str">
        <f>IF($BI6=4,"*",IF(転記作業用!$CK6=0,"-",転記作業用!CF6))</f>
        <v>-</v>
      </c>
      <c r="CB6" s="103" t="str">
        <f>IF($BI6=4,"*",IF(転記作業用!$CK6=0,"-",転記作業用!CG6))</f>
        <v>-</v>
      </c>
      <c r="CC6" s="103" t="str">
        <f>IF(転記作業用!$CJ6=0,"*",IF('在宅生活改善調査（利用者票）'!CC15="","-",'在宅生活改善調査（利用者票）'!CC15))</f>
        <v>*</v>
      </c>
      <c r="CD6" s="103" t="str">
        <f>IF(転記作業用!CI6=0,"*",IF('在宅生活改善調査（利用者票）'!CD15="","-",'在宅生活改善調査（利用者票）'!CD15))</f>
        <v>*</v>
      </c>
      <c r="CE6" s="103" t="str">
        <f>IF(CB6&lt;&gt;1,"*",IF('在宅生活改善調査（利用者票）'!CE15="","-",'在宅生活改善調査（利用者票）'!CE15))</f>
        <v>*</v>
      </c>
      <c r="CF6" t="str">
        <f>IF(OR('在宅生活改善調査（利用者票）'!CG15&lt;&gt;"",'在宅生活改善調査（利用者票）'!CH15&lt;&gt;"",'在宅生活改善調査（利用者票）'!CI15&lt;&gt;"",'在宅生活改善調査（利用者票）'!CJ15&lt;&gt;"",'在宅生活改善調査（利用者票）'!CK15&lt;&gt;"",'在宅生活改善調査（利用者票）'!CL15&lt;&gt;"",'在宅生活改善調査（利用者票）'!CM15&lt;&gt;"",'在宅生活改善調査（利用者票）'!CN15&lt;&gt;"",'在宅生活改善調査（利用者票）'!CO15&lt;&gt;"",'在宅生活改善調査（利用者票）'!CP15&lt;&gt;"",'在宅生活改善調査（利用者票）'!CQ15&lt;&gt;"",'在宅生活改善調査（利用者票）'!CR15&lt;&gt;"",'在宅生活改善調査（利用者票）'!CS15&lt;&gt;""),"回答エラーが残っています。","")</f>
        <v/>
      </c>
    </row>
    <row r="7" spans="1:84">
      <c r="A7" s="104" t="str">
        <f>IF(SUM(B7:CE7)=0,"",3)</f>
        <v/>
      </c>
      <c r="B7" s="103" t="str">
        <f>IF('在宅生活改善調査（利用者票）'!B16="","-",'在宅生活改善調査（利用者票）'!B16)</f>
        <v>-</v>
      </c>
      <c r="C7" s="103" t="str">
        <f>IF('在宅生活改善調査（利用者票）'!C16="","-",'在宅生活改善調査（利用者票）'!C16)</f>
        <v>-</v>
      </c>
      <c r="D7" s="103" t="str">
        <f>IF('在宅生活改善調査（利用者票）'!D16="","-",'在宅生活改善調査（利用者票）'!D16)</f>
        <v>-</v>
      </c>
      <c r="E7" s="103" t="str">
        <f>IF(転記作業用!$K7=0,"-",転記作業用!D7)</f>
        <v>-</v>
      </c>
      <c r="F7" s="103" t="str">
        <f>IF(転記作業用!$K7=0,"-",転記作業用!E7)</f>
        <v>-</v>
      </c>
      <c r="G7" s="103" t="str">
        <f>IF(転記作業用!$K7=0,"-",転記作業用!F7)</f>
        <v>-</v>
      </c>
      <c r="H7" s="103" t="str">
        <f>IF(転記作業用!$K7=0,"-",転記作業用!G7)</f>
        <v>-</v>
      </c>
      <c r="I7" s="103" t="str">
        <f>IF(転記作業用!$K7=0,"-",転記作業用!H7)</f>
        <v>-</v>
      </c>
      <c r="J7" s="103" t="str">
        <f>IF(転記作業用!$K7=0,"-",転記作業用!I7)</f>
        <v>-</v>
      </c>
      <c r="K7" s="103" t="str">
        <f>IF(転記作業用!$K7=0,"-",転記作業用!J7)</f>
        <v>-</v>
      </c>
      <c r="L7" s="103" t="str">
        <f>IF(転記作業用!$S7=0,"-",転記作業用!L7)</f>
        <v>-</v>
      </c>
      <c r="M7" s="103" t="str">
        <f>IF(転記作業用!$S7=0,"-",転記作業用!M7)</f>
        <v>-</v>
      </c>
      <c r="N7" s="103" t="str">
        <f>IF(転記作業用!$S7=0,"-",転記作業用!N7)</f>
        <v>-</v>
      </c>
      <c r="O7" s="103" t="str">
        <f>IF(転記作業用!$S7=0,"-",転記作業用!O7)</f>
        <v>-</v>
      </c>
      <c r="P7" s="103" t="str">
        <f>IF(転記作業用!$S7=0,"-",転記作業用!P7)</f>
        <v>-</v>
      </c>
      <c r="Q7" s="103" t="str">
        <f>IF(転記作業用!$S7=0,"-",転記作業用!Q7)</f>
        <v>-</v>
      </c>
      <c r="R7" s="103" t="str">
        <f>IF(転記作業用!$S7=0,"-",転記作業用!R7)</f>
        <v>-</v>
      </c>
      <c r="S7" s="103" t="str">
        <f>IF(転記作業用!$AB7=0,"-",転記作業用!T7)</f>
        <v>-</v>
      </c>
      <c r="T7" s="103" t="str">
        <f>IF(転記作業用!$AB7=0,"-",転記作業用!U7)</f>
        <v>-</v>
      </c>
      <c r="U7" s="103" t="str">
        <f>IF(転記作業用!$AB7=0,"-",転記作業用!V7)</f>
        <v>-</v>
      </c>
      <c r="V7" s="103" t="str">
        <f>IF(転記作業用!$AB7=0,"-",転記作業用!W7)</f>
        <v>-</v>
      </c>
      <c r="W7" s="103" t="str">
        <f>IF(転記作業用!$AB7=0,"-",転記作業用!X7)</f>
        <v>-</v>
      </c>
      <c r="X7" s="103" t="str">
        <f>IF(転記作業用!$AB7=0,"-",転記作業用!Y7)</f>
        <v>-</v>
      </c>
      <c r="Y7" s="103" t="str">
        <f>IF(転記作業用!$AB7=0,"-",転記作業用!Z7)</f>
        <v>-</v>
      </c>
      <c r="Z7" s="103" t="str">
        <f>IF(転記作業用!$AB7=0,"-",転記作業用!AA7)</f>
        <v>-</v>
      </c>
      <c r="AA7" s="103" t="str">
        <f>IF($G7=0,"*",IF(転記作業用!$AK7=0,"-",転記作業用!AC7))</f>
        <v>-</v>
      </c>
      <c r="AB7" s="103" t="str">
        <f>IF($G7=0,"*",IF(転記作業用!$AK7=0,"-",転記作業用!AD7))</f>
        <v>-</v>
      </c>
      <c r="AC7" s="103" t="str">
        <f>IF($G7=0,"*",IF(転記作業用!$AK7=0,"-",転記作業用!AE7))</f>
        <v>-</v>
      </c>
      <c r="AD7" s="103" t="str">
        <f>IF($G7=0,"*",IF(転記作業用!$AK7=0,"-",転記作業用!AF7))</f>
        <v>-</v>
      </c>
      <c r="AE7" s="103" t="str">
        <f>IF($G7=0,"*",IF(転記作業用!$AK7=0,"-",転記作業用!AG7))</f>
        <v>-</v>
      </c>
      <c r="AF7" s="103" t="str">
        <f>IF($G7=0,"*",IF(転記作業用!$AK7=0,"-",転記作業用!AH7))</f>
        <v>-</v>
      </c>
      <c r="AG7" s="103" t="str">
        <f>IF($G7=0,"*",IF(転記作業用!$AK7=0,"-",転記作業用!AI7))</f>
        <v>-</v>
      </c>
      <c r="AH7" s="103" t="str">
        <f>IF($G7=0,"*",IF(転記作業用!$AK7=0,"-",転記作業用!AJ7))</f>
        <v>-</v>
      </c>
      <c r="AI7" s="103" t="str">
        <f>IF($H7=0,"*",IF(転記作業用!$AW7=0,"-",転記作業用!AL7))</f>
        <v>-</v>
      </c>
      <c r="AJ7" s="103" t="str">
        <f>IF($H7=0,"*",IF(転記作業用!$AW7=0,"-",転記作業用!AM7))</f>
        <v>-</v>
      </c>
      <c r="AK7" s="103" t="str">
        <f>IF($H7=0,"*",IF(転記作業用!$AW7=0,"-",転記作業用!AN7))</f>
        <v>-</v>
      </c>
      <c r="AL7" s="103" t="str">
        <f>IF($H7=0,"*",IF(転記作業用!$AW7=0,"-",転記作業用!AO7))</f>
        <v>-</v>
      </c>
      <c r="AM7" s="103" t="str">
        <f>IF($H7=0,"*",IF(転記作業用!$AW7=0,"-",転記作業用!AP7))</f>
        <v>-</v>
      </c>
      <c r="AN7" s="103" t="str">
        <f>IF($H7=0,"*",IF(転記作業用!$AW7=0,"-",転記作業用!AQ7))</f>
        <v>-</v>
      </c>
      <c r="AO7" s="103" t="str">
        <f>IF($H7=0,"*",IF(転記作業用!$AW7=0,"-",転記作業用!AR7))</f>
        <v>-</v>
      </c>
      <c r="AP7" s="103" t="str">
        <f>IF($H7=0,"*",IF(転記作業用!$AW7=0,"-",転記作業用!AS7))</f>
        <v>-</v>
      </c>
      <c r="AQ7" s="103" t="str">
        <f>IF($H7=0,"*",IF(転記作業用!$AW7=0,"-",転記作業用!AT7))</f>
        <v>-</v>
      </c>
      <c r="AR7" s="103" t="str">
        <f>IF($H7=0,"*",IF(転記作業用!$AW7=0,"-",転記作業用!AU7))</f>
        <v>-</v>
      </c>
      <c r="AS7" s="103" t="str">
        <f>IF($H7=0,"*",IF(転記作業用!$AW7=0,"-",転記作業用!AV7))</f>
        <v>-</v>
      </c>
      <c r="AT7" s="103" t="str">
        <f>IF($I7=0,"*",IF(転記作業用!$BM7=0,"-",転記作業用!AX7))</f>
        <v>-</v>
      </c>
      <c r="AU7" s="103" t="str">
        <f>IF($I7=0,"*",IF(転記作業用!$BM7=0,"-",転記作業用!AY7))</f>
        <v>-</v>
      </c>
      <c r="AV7" s="103" t="str">
        <f>IF($I7=0,"*",IF(転記作業用!$BM7=0,"-",転記作業用!AZ7))</f>
        <v>-</v>
      </c>
      <c r="AW7" s="103" t="str">
        <f>IF($I7=0,"*",IF(転記作業用!$BM7=0,"-",転記作業用!BA7))</f>
        <v>-</v>
      </c>
      <c r="AX7" s="103" t="str">
        <f>IF($I7=0,"*",IF(転記作業用!$BM7=0,"-",転記作業用!BB7))</f>
        <v>-</v>
      </c>
      <c r="AY7" s="103" t="str">
        <f>IF($I7=0,"*",IF(転記作業用!$BM7=0,"-",転記作業用!BC7))</f>
        <v>-</v>
      </c>
      <c r="AZ7" s="103" t="str">
        <f>IF($I7=0,"*",IF(転記作業用!$BM7=0,"-",転記作業用!BD7))</f>
        <v>-</v>
      </c>
      <c r="BA7" s="103" t="str">
        <f>IF($I7=0,"*",IF(転記作業用!$BM7=0,"-",転記作業用!BE7))</f>
        <v>-</v>
      </c>
      <c r="BB7" s="103" t="str">
        <f>IF($I7=0,"*",IF(転記作業用!$BM7=0,"-",転記作業用!BF7))</f>
        <v>-</v>
      </c>
      <c r="BC7" s="103" t="str">
        <f>IF($I7=0,"*",IF(転記作業用!$BM7=0,"-",転記作業用!BG7))</f>
        <v>-</v>
      </c>
      <c r="BD7" s="103" t="str">
        <f>IF($I7=0,"*",IF(転記作業用!$BM7=0,"-",転記作業用!BH7))</f>
        <v>-</v>
      </c>
      <c r="BE7" s="103" t="str">
        <f>IF($I7=0,"*",IF(転記作業用!$BM7=0,"-",転記作業用!BI7))</f>
        <v>-</v>
      </c>
      <c r="BF7" s="103" t="str">
        <f>IF($I7=0,"*",IF(転記作業用!$BM7=0,"-",転記作業用!BJ7))</f>
        <v>-</v>
      </c>
      <c r="BG7" s="103" t="str">
        <f>IF($I7=0,"*",IF(転記作業用!$BM7=0,"-",転記作業用!BK7))</f>
        <v>-</v>
      </c>
      <c r="BH7" s="103" t="str">
        <f>IF($I7=0,"*",IF(転記作業用!$BM7=0,"-",転記作業用!BL7))</f>
        <v>-</v>
      </c>
      <c r="BI7" s="103" t="str">
        <f>IF('在宅生活改善調査（利用者票）'!BI16="","-",'在宅生活改善調査（利用者票）'!BI16)</f>
        <v>-</v>
      </c>
      <c r="BJ7" s="103" t="str">
        <f>IF($BI7=4,"*",IF(転記作業用!$CK7=0,"-",転記作業用!BO7))</f>
        <v>-</v>
      </c>
      <c r="BK7" s="103" t="str">
        <f>IF($BI7=4,"*",IF(転記作業用!$CK7=0,"-",転記作業用!BP7))</f>
        <v>-</v>
      </c>
      <c r="BL7" s="103" t="str">
        <f>IF($BI7=4,"*",IF(転記作業用!$CK7=0,"-",転記作業用!BQ7))</f>
        <v>-</v>
      </c>
      <c r="BM7" s="103" t="str">
        <f>IF($BI7=4,"*",IF(転記作業用!$CK7=0,"-",転記作業用!BR7))</f>
        <v>-</v>
      </c>
      <c r="BN7" s="103" t="str">
        <f>IF($BI7=4,"*",IF(転記作業用!$CK7=0,"-",転記作業用!BS7))</f>
        <v>-</v>
      </c>
      <c r="BO7" s="103" t="str">
        <f>IF($BI7=4,"*",IF(転記作業用!$CK7=0,"-",転記作業用!BT7))</f>
        <v>-</v>
      </c>
      <c r="BP7" s="103" t="str">
        <f>IF($BI7=4,"*",IF(転記作業用!$CK7=0,"-",転記作業用!BU7))</f>
        <v>-</v>
      </c>
      <c r="BQ7" s="103" t="str">
        <f>IF($BI7=4,"*",IF(転記作業用!$CK7=0,"-",転記作業用!BV7))</f>
        <v>-</v>
      </c>
      <c r="BR7" s="103" t="str">
        <f>IF($BI7=4,"*",IF(転記作業用!$CK7=0,"-",転記作業用!BW7))</f>
        <v>-</v>
      </c>
      <c r="BS7" s="103" t="str">
        <f>IF($BI7=4,"*",IF(転記作業用!$CK7=0,"-",転記作業用!BX7))</f>
        <v>-</v>
      </c>
      <c r="BT7" s="103" t="str">
        <f>IF($BI7=4,"*",IF(転記作業用!$CK7=0,"-",転記作業用!BY7))</f>
        <v>-</v>
      </c>
      <c r="BU7" s="103" t="str">
        <f>IF($BI7=4,"*",IF(転記作業用!$CK7=0,"-",転記作業用!BZ7))</f>
        <v>-</v>
      </c>
      <c r="BV7" s="103" t="str">
        <f>IF($BI7=4,"*",IF(転記作業用!$CK7=0,"-",転記作業用!CA7))</f>
        <v>-</v>
      </c>
      <c r="BW7" s="103" t="str">
        <f>IF($BI7=4,"*",IF(転記作業用!$CK7=0,"-",転記作業用!CB7))</f>
        <v>-</v>
      </c>
      <c r="BX7" s="103" t="str">
        <f>IF($BI7=4,"*",IF(転記作業用!$CK7=0,"-",転記作業用!CC7))</f>
        <v>-</v>
      </c>
      <c r="BY7" s="103" t="str">
        <f>IF($BI7=4,"*",IF(転記作業用!$CK7=0,"-",転記作業用!CD7))</f>
        <v>-</v>
      </c>
      <c r="BZ7" s="103" t="str">
        <f>IF($BI7=4,"*",IF(転記作業用!$CK7=0,"-",転記作業用!CE7))</f>
        <v>-</v>
      </c>
      <c r="CA7" s="103" t="str">
        <f>IF($BI7=4,"*",IF(転記作業用!$CK7=0,"-",転記作業用!CF7))</f>
        <v>-</v>
      </c>
      <c r="CB7" s="103" t="str">
        <f>IF($BI7=4,"*",IF(転記作業用!$CK7=0,"-",転記作業用!CG7))</f>
        <v>-</v>
      </c>
      <c r="CC7" s="103" t="str">
        <f>IF(転記作業用!$CJ7=0,"*",IF('在宅生活改善調査（利用者票）'!CC16="","-",'在宅生活改善調査（利用者票）'!CC16))</f>
        <v>*</v>
      </c>
      <c r="CD7" s="103" t="str">
        <f>IF(転記作業用!CI7=0,"*",IF('在宅生活改善調査（利用者票）'!CD16="","-",'在宅生活改善調査（利用者票）'!CD16))</f>
        <v>*</v>
      </c>
      <c r="CE7" s="103" t="str">
        <f>IF(CB7&lt;&gt;1,"*",IF('在宅生活改善調査（利用者票）'!CE16="","-",'在宅生活改善調査（利用者票）'!CE16))</f>
        <v>*</v>
      </c>
      <c r="CF7" t="str">
        <f>IF(OR('在宅生活改善調査（利用者票）'!CG16&lt;&gt;"",'在宅生活改善調査（利用者票）'!CH16&lt;&gt;"",'在宅生活改善調査（利用者票）'!CI16&lt;&gt;"",'在宅生活改善調査（利用者票）'!CJ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,'在宅生活改善調査（利用者票）'!CP16&lt;&gt;"",'在宅生活改善調査（利用者票）'!CQ16&lt;&gt;"",'在宅生活改善調査（利用者票）'!CR16&lt;&gt;"",'在宅生活改善調査（利用者票）'!CS16&lt;&gt;""),"回答エラーが残っています。","")</f>
        <v/>
      </c>
    </row>
    <row r="8" spans="1:84">
      <c r="A8" s="104" t="str">
        <f>IF(SUM(B8:CE8)=0,"",4)</f>
        <v/>
      </c>
      <c r="B8" s="103" t="str">
        <f>IF('在宅生活改善調査（利用者票）'!B17="","-",'在宅生活改善調査（利用者票）'!B17)</f>
        <v>-</v>
      </c>
      <c r="C8" s="103" t="str">
        <f>IF('在宅生活改善調査（利用者票）'!C17="","-",'在宅生活改善調査（利用者票）'!C17)</f>
        <v>-</v>
      </c>
      <c r="D8" s="103" t="str">
        <f>IF('在宅生活改善調査（利用者票）'!D17="","-",'在宅生活改善調査（利用者票）'!D17)</f>
        <v>-</v>
      </c>
      <c r="E8" s="103" t="str">
        <f>IF(転記作業用!$K8=0,"-",転記作業用!D8)</f>
        <v>-</v>
      </c>
      <c r="F8" s="103" t="str">
        <f>IF(転記作業用!$K8=0,"-",転記作業用!E8)</f>
        <v>-</v>
      </c>
      <c r="G8" s="103" t="str">
        <f>IF(転記作業用!$K8=0,"-",転記作業用!F8)</f>
        <v>-</v>
      </c>
      <c r="H8" s="103" t="str">
        <f>IF(転記作業用!$K8=0,"-",転記作業用!G8)</f>
        <v>-</v>
      </c>
      <c r="I8" s="103" t="str">
        <f>IF(転記作業用!$K8=0,"-",転記作業用!H8)</f>
        <v>-</v>
      </c>
      <c r="J8" s="103" t="str">
        <f>IF(転記作業用!$K8=0,"-",転記作業用!I8)</f>
        <v>-</v>
      </c>
      <c r="K8" s="103" t="str">
        <f>IF(転記作業用!$K8=0,"-",転記作業用!J8)</f>
        <v>-</v>
      </c>
      <c r="L8" s="103" t="str">
        <f>IF(転記作業用!$S8=0,"-",転記作業用!L8)</f>
        <v>-</v>
      </c>
      <c r="M8" s="103" t="str">
        <f>IF(転記作業用!$S8=0,"-",転記作業用!M8)</f>
        <v>-</v>
      </c>
      <c r="N8" s="103" t="str">
        <f>IF(転記作業用!$S8=0,"-",転記作業用!N8)</f>
        <v>-</v>
      </c>
      <c r="O8" s="103" t="str">
        <f>IF(転記作業用!$S8=0,"-",転記作業用!O8)</f>
        <v>-</v>
      </c>
      <c r="P8" s="103" t="str">
        <f>IF(転記作業用!$S8=0,"-",転記作業用!P8)</f>
        <v>-</v>
      </c>
      <c r="Q8" s="103" t="str">
        <f>IF(転記作業用!$S8=0,"-",転記作業用!Q8)</f>
        <v>-</v>
      </c>
      <c r="R8" s="103" t="str">
        <f>IF(転記作業用!$S8=0,"-",転記作業用!R8)</f>
        <v>-</v>
      </c>
      <c r="S8" s="103" t="str">
        <f>IF(転記作業用!$AB8=0,"-",転記作業用!T8)</f>
        <v>-</v>
      </c>
      <c r="T8" s="103" t="str">
        <f>IF(転記作業用!$AB8=0,"-",転記作業用!U8)</f>
        <v>-</v>
      </c>
      <c r="U8" s="103" t="str">
        <f>IF(転記作業用!$AB8=0,"-",転記作業用!V8)</f>
        <v>-</v>
      </c>
      <c r="V8" s="103" t="str">
        <f>IF(転記作業用!$AB8=0,"-",転記作業用!W8)</f>
        <v>-</v>
      </c>
      <c r="W8" s="103" t="str">
        <f>IF(転記作業用!$AB8=0,"-",転記作業用!X8)</f>
        <v>-</v>
      </c>
      <c r="X8" s="103" t="str">
        <f>IF(転記作業用!$AB8=0,"-",転記作業用!Y8)</f>
        <v>-</v>
      </c>
      <c r="Y8" s="103" t="str">
        <f>IF(転記作業用!$AB8=0,"-",転記作業用!Z8)</f>
        <v>-</v>
      </c>
      <c r="Z8" s="103" t="str">
        <f>IF(転記作業用!$AB8=0,"-",転記作業用!AA8)</f>
        <v>-</v>
      </c>
      <c r="AA8" s="103" t="str">
        <f>IF($G8=0,"*",IF(転記作業用!$AK8=0,"-",転記作業用!AC8))</f>
        <v>-</v>
      </c>
      <c r="AB8" s="103" t="str">
        <f>IF($G8=0,"*",IF(転記作業用!$AK8=0,"-",転記作業用!AD8))</f>
        <v>-</v>
      </c>
      <c r="AC8" s="103" t="str">
        <f>IF($G8=0,"*",IF(転記作業用!$AK8=0,"-",転記作業用!AE8))</f>
        <v>-</v>
      </c>
      <c r="AD8" s="103" t="str">
        <f>IF($G8=0,"*",IF(転記作業用!$AK8=0,"-",転記作業用!AF8))</f>
        <v>-</v>
      </c>
      <c r="AE8" s="103" t="str">
        <f>IF($G8=0,"*",IF(転記作業用!$AK8=0,"-",転記作業用!AG8))</f>
        <v>-</v>
      </c>
      <c r="AF8" s="103" t="str">
        <f>IF($G8=0,"*",IF(転記作業用!$AK8=0,"-",転記作業用!AH8))</f>
        <v>-</v>
      </c>
      <c r="AG8" s="103" t="str">
        <f>IF($G8=0,"*",IF(転記作業用!$AK8=0,"-",転記作業用!AI8))</f>
        <v>-</v>
      </c>
      <c r="AH8" s="103" t="str">
        <f>IF($G8=0,"*",IF(転記作業用!$AK8=0,"-",転記作業用!AJ8))</f>
        <v>-</v>
      </c>
      <c r="AI8" s="103" t="str">
        <f>IF($H8=0,"*",IF(転記作業用!$AW8=0,"-",転記作業用!AL8))</f>
        <v>-</v>
      </c>
      <c r="AJ8" s="103" t="str">
        <f>IF($H8=0,"*",IF(転記作業用!$AW8=0,"-",転記作業用!AM8))</f>
        <v>-</v>
      </c>
      <c r="AK8" s="103" t="str">
        <f>IF($H8=0,"*",IF(転記作業用!$AW8=0,"-",転記作業用!AN8))</f>
        <v>-</v>
      </c>
      <c r="AL8" s="103" t="str">
        <f>IF($H8=0,"*",IF(転記作業用!$AW8=0,"-",転記作業用!AO8))</f>
        <v>-</v>
      </c>
      <c r="AM8" s="103" t="str">
        <f>IF($H8=0,"*",IF(転記作業用!$AW8=0,"-",転記作業用!AP8))</f>
        <v>-</v>
      </c>
      <c r="AN8" s="103" t="str">
        <f>IF($H8=0,"*",IF(転記作業用!$AW8=0,"-",転記作業用!AQ8))</f>
        <v>-</v>
      </c>
      <c r="AO8" s="103" t="str">
        <f>IF($H8=0,"*",IF(転記作業用!$AW8=0,"-",転記作業用!AR8))</f>
        <v>-</v>
      </c>
      <c r="AP8" s="103" t="str">
        <f>IF($H8=0,"*",IF(転記作業用!$AW8=0,"-",転記作業用!AS8))</f>
        <v>-</v>
      </c>
      <c r="AQ8" s="103" t="str">
        <f>IF($H8=0,"*",IF(転記作業用!$AW8=0,"-",転記作業用!AT8))</f>
        <v>-</v>
      </c>
      <c r="AR8" s="103" t="str">
        <f>IF($H8=0,"*",IF(転記作業用!$AW8=0,"-",転記作業用!AU8))</f>
        <v>-</v>
      </c>
      <c r="AS8" s="103" t="str">
        <f>IF($H8=0,"*",IF(転記作業用!$AW8=0,"-",転記作業用!AV8))</f>
        <v>-</v>
      </c>
      <c r="AT8" s="103" t="str">
        <f>IF($I8=0,"*",IF(転記作業用!$BM8=0,"-",転記作業用!AX8))</f>
        <v>-</v>
      </c>
      <c r="AU8" s="103" t="str">
        <f>IF($I8=0,"*",IF(転記作業用!$BM8=0,"-",転記作業用!AY8))</f>
        <v>-</v>
      </c>
      <c r="AV8" s="103" t="str">
        <f>IF($I8=0,"*",IF(転記作業用!$BM8=0,"-",転記作業用!AZ8))</f>
        <v>-</v>
      </c>
      <c r="AW8" s="103" t="str">
        <f>IF($I8=0,"*",IF(転記作業用!$BM8=0,"-",転記作業用!BA8))</f>
        <v>-</v>
      </c>
      <c r="AX8" s="103" t="str">
        <f>IF($I8=0,"*",IF(転記作業用!$BM8=0,"-",転記作業用!BB8))</f>
        <v>-</v>
      </c>
      <c r="AY8" s="103" t="str">
        <f>IF($I8=0,"*",IF(転記作業用!$BM8=0,"-",転記作業用!BC8))</f>
        <v>-</v>
      </c>
      <c r="AZ8" s="103" t="str">
        <f>IF($I8=0,"*",IF(転記作業用!$BM8=0,"-",転記作業用!BD8))</f>
        <v>-</v>
      </c>
      <c r="BA8" s="103" t="str">
        <f>IF($I8=0,"*",IF(転記作業用!$BM8=0,"-",転記作業用!BE8))</f>
        <v>-</v>
      </c>
      <c r="BB8" s="103" t="str">
        <f>IF($I8=0,"*",IF(転記作業用!$BM8=0,"-",転記作業用!BF8))</f>
        <v>-</v>
      </c>
      <c r="BC8" s="103" t="str">
        <f>IF($I8=0,"*",IF(転記作業用!$BM8=0,"-",転記作業用!BG8))</f>
        <v>-</v>
      </c>
      <c r="BD8" s="103" t="str">
        <f>IF($I8=0,"*",IF(転記作業用!$BM8=0,"-",転記作業用!BH8))</f>
        <v>-</v>
      </c>
      <c r="BE8" s="103" t="str">
        <f>IF($I8=0,"*",IF(転記作業用!$BM8=0,"-",転記作業用!BI8))</f>
        <v>-</v>
      </c>
      <c r="BF8" s="103" t="str">
        <f>IF($I8=0,"*",IF(転記作業用!$BM8=0,"-",転記作業用!BJ8))</f>
        <v>-</v>
      </c>
      <c r="BG8" s="103" t="str">
        <f>IF($I8=0,"*",IF(転記作業用!$BM8=0,"-",転記作業用!BK8))</f>
        <v>-</v>
      </c>
      <c r="BH8" s="103" t="str">
        <f>IF($I8=0,"*",IF(転記作業用!$BM8=0,"-",転記作業用!BL8))</f>
        <v>-</v>
      </c>
      <c r="BI8" s="103" t="str">
        <f>IF('在宅生活改善調査（利用者票）'!BI17="","-",'在宅生活改善調査（利用者票）'!BI17)</f>
        <v>-</v>
      </c>
      <c r="BJ8" s="103" t="str">
        <f>IF($BI8=4,"*",IF(転記作業用!$CK8=0,"-",転記作業用!BO8))</f>
        <v>-</v>
      </c>
      <c r="BK8" s="103" t="str">
        <f>IF($BI8=4,"*",IF(転記作業用!$CK8=0,"-",転記作業用!BP8))</f>
        <v>-</v>
      </c>
      <c r="BL8" s="103" t="str">
        <f>IF($BI8=4,"*",IF(転記作業用!$CK8=0,"-",転記作業用!BQ8))</f>
        <v>-</v>
      </c>
      <c r="BM8" s="103" t="str">
        <f>IF($BI8=4,"*",IF(転記作業用!$CK8=0,"-",転記作業用!BR8))</f>
        <v>-</v>
      </c>
      <c r="BN8" s="103" t="str">
        <f>IF($BI8=4,"*",IF(転記作業用!$CK8=0,"-",転記作業用!BS8))</f>
        <v>-</v>
      </c>
      <c r="BO8" s="103" t="str">
        <f>IF($BI8=4,"*",IF(転記作業用!$CK8=0,"-",転記作業用!BT8))</f>
        <v>-</v>
      </c>
      <c r="BP8" s="103" t="str">
        <f>IF($BI8=4,"*",IF(転記作業用!$CK8=0,"-",転記作業用!BU8))</f>
        <v>-</v>
      </c>
      <c r="BQ8" s="103" t="str">
        <f>IF($BI8=4,"*",IF(転記作業用!$CK8=0,"-",転記作業用!BV8))</f>
        <v>-</v>
      </c>
      <c r="BR8" s="103" t="str">
        <f>IF($BI8=4,"*",IF(転記作業用!$CK8=0,"-",転記作業用!BW8))</f>
        <v>-</v>
      </c>
      <c r="BS8" s="103" t="str">
        <f>IF($BI8=4,"*",IF(転記作業用!$CK8=0,"-",転記作業用!BX8))</f>
        <v>-</v>
      </c>
      <c r="BT8" s="103" t="str">
        <f>IF($BI8=4,"*",IF(転記作業用!$CK8=0,"-",転記作業用!BY8))</f>
        <v>-</v>
      </c>
      <c r="BU8" s="103" t="str">
        <f>IF($BI8=4,"*",IF(転記作業用!$CK8=0,"-",転記作業用!BZ8))</f>
        <v>-</v>
      </c>
      <c r="BV8" s="103" t="str">
        <f>IF($BI8=4,"*",IF(転記作業用!$CK8=0,"-",転記作業用!CA8))</f>
        <v>-</v>
      </c>
      <c r="BW8" s="103" t="str">
        <f>IF($BI8=4,"*",IF(転記作業用!$CK8=0,"-",転記作業用!CB8))</f>
        <v>-</v>
      </c>
      <c r="BX8" s="103" t="str">
        <f>IF($BI8=4,"*",IF(転記作業用!$CK8=0,"-",転記作業用!CC8))</f>
        <v>-</v>
      </c>
      <c r="BY8" s="103" t="str">
        <f>IF($BI8=4,"*",IF(転記作業用!$CK8=0,"-",転記作業用!CD8))</f>
        <v>-</v>
      </c>
      <c r="BZ8" s="103" t="str">
        <f>IF($BI8=4,"*",IF(転記作業用!$CK8=0,"-",転記作業用!CE8))</f>
        <v>-</v>
      </c>
      <c r="CA8" s="103" t="str">
        <f>IF($BI8=4,"*",IF(転記作業用!$CK8=0,"-",転記作業用!CF8))</f>
        <v>-</v>
      </c>
      <c r="CB8" s="103" t="str">
        <f>IF($BI8=4,"*",IF(転記作業用!$CK8=0,"-",転記作業用!CG8))</f>
        <v>-</v>
      </c>
      <c r="CC8" s="103" t="str">
        <f>IF(転記作業用!$CJ8=0,"*",IF('在宅生活改善調査（利用者票）'!CC17="","-",'在宅生活改善調査（利用者票）'!CC17))</f>
        <v>*</v>
      </c>
      <c r="CD8" s="103" t="str">
        <f>IF(転記作業用!CI8=0,"*",IF('在宅生活改善調査（利用者票）'!CD17="","-",'在宅生活改善調査（利用者票）'!CD17))</f>
        <v>*</v>
      </c>
      <c r="CE8" s="103" t="str">
        <f>IF(CB8&lt;&gt;1,"*",IF('在宅生活改善調査（利用者票）'!CE17="","-",'在宅生活改善調査（利用者票）'!CE17))</f>
        <v>*</v>
      </c>
      <c r="CF8" t="str">
        <f>IF(OR('在宅生活改善調査（利用者票）'!CG17&lt;&gt;"",'在宅生活改善調査（利用者票）'!CH17&lt;&gt;"",'在宅生活改善調査（利用者票）'!CI17&lt;&gt;"",'在宅生活改善調査（利用者票）'!CJ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,'在宅生活改善調査（利用者票）'!CP17&lt;&gt;"",'在宅生活改善調査（利用者票）'!CQ17&lt;&gt;"",'在宅生活改善調査（利用者票）'!CR17&lt;&gt;"",'在宅生活改善調査（利用者票）'!CS17&lt;&gt;""),"回答エラーが残っています。","")</f>
        <v/>
      </c>
    </row>
    <row r="9" spans="1:84">
      <c r="A9" s="104" t="str">
        <f>IF(SUM(B9:CE9)=0,"",5)</f>
        <v/>
      </c>
      <c r="B9" s="103" t="str">
        <f>IF('在宅生活改善調査（利用者票）'!B18="","-",'在宅生活改善調査（利用者票）'!B18)</f>
        <v>-</v>
      </c>
      <c r="C9" s="103" t="str">
        <f>IF('在宅生活改善調査（利用者票）'!C18="","-",'在宅生活改善調査（利用者票）'!C18)</f>
        <v>-</v>
      </c>
      <c r="D9" s="103" t="str">
        <f>IF('在宅生活改善調査（利用者票）'!D18="","-",'在宅生活改善調査（利用者票）'!D18)</f>
        <v>-</v>
      </c>
      <c r="E9" s="103" t="str">
        <f>IF(転記作業用!$K9=0,"-",転記作業用!D9)</f>
        <v>-</v>
      </c>
      <c r="F9" s="103" t="str">
        <f>IF(転記作業用!$K9=0,"-",転記作業用!E9)</f>
        <v>-</v>
      </c>
      <c r="G9" s="103" t="str">
        <f>IF(転記作業用!$K9=0,"-",転記作業用!F9)</f>
        <v>-</v>
      </c>
      <c r="H9" s="103" t="str">
        <f>IF(転記作業用!$K9=0,"-",転記作業用!G9)</f>
        <v>-</v>
      </c>
      <c r="I9" s="103" t="str">
        <f>IF(転記作業用!$K9=0,"-",転記作業用!H9)</f>
        <v>-</v>
      </c>
      <c r="J9" s="103" t="str">
        <f>IF(転記作業用!$K9=0,"-",転記作業用!I9)</f>
        <v>-</v>
      </c>
      <c r="K9" s="103" t="str">
        <f>IF(転記作業用!$K9=0,"-",転記作業用!J9)</f>
        <v>-</v>
      </c>
      <c r="L9" s="103" t="str">
        <f>IF(転記作業用!$S9=0,"-",転記作業用!L9)</f>
        <v>-</v>
      </c>
      <c r="M9" s="103" t="str">
        <f>IF(転記作業用!$S9=0,"-",転記作業用!M9)</f>
        <v>-</v>
      </c>
      <c r="N9" s="103" t="str">
        <f>IF(転記作業用!$S9=0,"-",転記作業用!N9)</f>
        <v>-</v>
      </c>
      <c r="O9" s="103" t="str">
        <f>IF(転記作業用!$S9=0,"-",転記作業用!O9)</f>
        <v>-</v>
      </c>
      <c r="P9" s="103" t="str">
        <f>IF(転記作業用!$S9=0,"-",転記作業用!P9)</f>
        <v>-</v>
      </c>
      <c r="Q9" s="103" t="str">
        <f>IF(転記作業用!$S9=0,"-",転記作業用!Q9)</f>
        <v>-</v>
      </c>
      <c r="R9" s="103" t="str">
        <f>IF(転記作業用!$S9=0,"-",転記作業用!R9)</f>
        <v>-</v>
      </c>
      <c r="S9" s="103" t="str">
        <f>IF(転記作業用!$AB9=0,"-",転記作業用!T9)</f>
        <v>-</v>
      </c>
      <c r="T9" s="103" t="str">
        <f>IF(転記作業用!$AB9=0,"-",転記作業用!U9)</f>
        <v>-</v>
      </c>
      <c r="U9" s="103" t="str">
        <f>IF(転記作業用!$AB9=0,"-",転記作業用!V9)</f>
        <v>-</v>
      </c>
      <c r="V9" s="103" t="str">
        <f>IF(転記作業用!$AB9=0,"-",転記作業用!W9)</f>
        <v>-</v>
      </c>
      <c r="W9" s="103" t="str">
        <f>IF(転記作業用!$AB9=0,"-",転記作業用!X9)</f>
        <v>-</v>
      </c>
      <c r="X9" s="103" t="str">
        <f>IF(転記作業用!$AB9=0,"-",転記作業用!Y9)</f>
        <v>-</v>
      </c>
      <c r="Y9" s="103" t="str">
        <f>IF(転記作業用!$AB9=0,"-",転記作業用!Z9)</f>
        <v>-</v>
      </c>
      <c r="Z9" s="103" t="str">
        <f>IF(転記作業用!$AB9=0,"-",転記作業用!AA9)</f>
        <v>-</v>
      </c>
      <c r="AA9" s="103" t="str">
        <f>IF($G9=0,"*",IF(転記作業用!$AK9=0,"-",転記作業用!AC9))</f>
        <v>-</v>
      </c>
      <c r="AB9" s="103" t="str">
        <f>IF($G9=0,"*",IF(転記作業用!$AK9=0,"-",転記作業用!AD9))</f>
        <v>-</v>
      </c>
      <c r="AC9" s="103" t="str">
        <f>IF($G9=0,"*",IF(転記作業用!$AK9=0,"-",転記作業用!AE9))</f>
        <v>-</v>
      </c>
      <c r="AD9" s="103" t="str">
        <f>IF($G9=0,"*",IF(転記作業用!$AK9=0,"-",転記作業用!AF9))</f>
        <v>-</v>
      </c>
      <c r="AE9" s="103" t="str">
        <f>IF($G9=0,"*",IF(転記作業用!$AK9=0,"-",転記作業用!AG9))</f>
        <v>-</v>
      </c>
      <c r="AF9" s="103" t="str">
        <f>IF($G9=0,"*",IF(転記作業用!$AK9=0,"-",転記作業用!AH9))</f>
        <v>-</v>
      </c>
      <c r="AG9" s="103" t="str">
        <f>IF($G9=0,"*",IF(転記作業用!$AK9=0,"-",転記作業用!AI9))</f>
        <v>-</v>
      </c>
      <c r="AH9" s="103" t="str">
        <f>IF($G9=0,"*",IF(転記作業用!$AK9=0,"-",転記作業用!AJ9))</f>
        <v>-</v>
      </c>
      <c r="AI9" s="103" t="str">
        <f>IF($H9=0,"*",IF(転記作業用!$AW9=0,"-",転記作業用!AL9))</f>
        <v>-</v>
      </c>
      <c r="AJ9" s="103" t="str">
        <f>IF($H9=0,"*",IF(転記作業用!$AW9=0,"-",転記作業用!AM9))</f>
        <v>-</v>
      </c>
      <c r="AK9" s="103" t="str">
        <f>IF($H9=0,"*",IF(転記作業用!$AW9=0,"-",転記作業用!AN9))</f>
        <v>-</v>
      </c>
      <c r="AL9" s="103" t="str">
        <f>IF($H9=0,"*",IF(転記作業用!$AW9=0,"-",転記作業用!AO9))</f>
        <v>-</v>
      </c>
      <c r="AM9" s="103" t="str">
        <f>IF($H9=0,"*",IF(転記作業用!$AW9=0,"-",転記作業用!AP9))</f>
        <v>-</v>
      </c>
      <c r="AN9" s="103" t="str">
        <f>IF($H9=0,"*",IF(転記作業用!$AW9=0,"-",転記作業用!AQ9))</f>
        <v>-</v>
      </c>
      <c r="AO9" s="103" t="str">
        <f>IF($H9=0,"*",IF(転記作業用!$AW9=0,"-",転記作業用!AR9))</f>
        <v>-</v>
      </c>
      <c r="AP9" s="103" t="str">
        <f>IF($H9=0,"*",IF(転記作業用!$AW9=0,"-",転記作業用!AS9))</f>
        <v>-</v>
      </c>
      <c r="AQ9" s="103" t="str">
        <f>IF($H9=0,"*",IF(転記作業用!$AW9=0,"-",転記作業用!AT9))</f>
        <v>-</v>
      </c>
      <c r="AR9" s="103" t="str">
        <f>IF($H9=0,"*",IF(転記作業用!$AW9=0,"-",転記作業用!AU9))</f>
        <v>-</v>
      </c>
      <c r="AS9" s="103" t="str">
        <f>IF($H9=0,"*",IF(転記作業用!$AW9=0,"-",転記作業用!AV9))</f>
        <v>-</v>
      </c>
      <c r="AT9" s="103" t="str">
        <f>IF($I9=0,"*",IF(転記作業用!$BM9=0,"-",転記作業用!AX9))</f>
        <v>-</v>
      </c>
      <c r="AU9" s="103" t="str">
        <f>IF($I9=0,"*",IF(転記作業用!$BM9=0,"-",転記作業用!AY9))</f>
        <v>-</v>
      </c>
      <c r="AV9" s="103" t="str">
        <f>IF($I9=0,"*",IF(転記作業用!$BM9=0,"-",転記作業用!AZ9))</f>
        <v>-</v>
      </c>
      <c r="AW9" s="103" t="str">
        <f>IF($I9=0,"*",IF(転記作業用!$BM9=0,"-",転記作業用!BA9))</f>
        <v>-</v>
      </c>
      <c r="AX9" s="103" t="str">
        <f>IF($I9=0,"*",IF(転記作業用!$BM9=0,"-",転記作業用!BB9))</f>
        <v>-</v>
      </c>
      <c r="AY9" s="103" t="str">
        <f>IF($I9=0,"*",IF(転記作業用!$BM9=0,"-",転記作業用!BC9))</f>
        <v>-</v>
      </c>
      <c r="AZ9" s="103" t="str">
        <f>IF($I9=0,"*",IF(転記作業用!$BM9=0,"-",転記作業用!BD9))</f>
        <v>-</v>
      </c>
      <c r="BA9" s="103" t="str">
        <f>IF($I9=0,"*",IF(転記作業用!$BM9=0,"-",転記作業用!BE9))</f>
        <v>-</v>
      </c>
      <c r="BB9" s="103" t="str">
        <f>IF($I9=0,"*",IF(転記作業用!$BM9=0,"-",転記作業用!BF9))</f>
        <v>-</v>
      </c>
      <c r="BC9" s="103" t="str">
        <f>IF($I9=0,"*",IF(転記作業用!$BM9=0,"-",転記作業用!BG9))</f>
        <v>-</v>
      </c>
      <c r="BD9" s="103" t="str">
        <f>IF($I9=0,"*",IF(転記作業用!$BM9=0,"-",転記作業用!BH9))</f>
        <v>-</v>
      </c>
      <c r="BE9" s="103" t="str">
        <f>IF($I9=0,"*",IF(転記作業用!$BM9=0,"-",転記作業用!BI9))</f>
        <v>-</v>
      </c>
      <c r="BF9" s="103" t="str">
        <f>IF($I9=0,"*",IF(転記作業用!$BM9=0,"-",転記作業用!BJ9))</f>
        <v>-</v>
      </c>
      <c r="BG9" s="103" t="str">
        <f>IF($I9=0,"*",IF(転記作業用!$BM9=0,"-",転記作業用!BK9))</f>
        <v>-</v>
      </c>
      <c r="BH9" s="103" t="str">
        <f>IF($I9=0,"*",IF(転記作業用!$BM9=0,"-",転記作業用!BL9))</f>
        <v>-</v>
      </c>
      <c r="BI9" s="103" t="str">
        <f>IF('在宅生活改善調査（利用者票）'!BI18="","-",'在宅生活改善調査（利用者票）'!BI18)</f>
        <v>-</v>
      </c>
      <c r="BJ9" s="103" t="str">
        <f>IF($BI9=4,"*",IF(転記作業用!$CK9=0,"-",転記作業用!BO9))</f>
        <v>-</v>
      </c>
      <c r="BK9" s="103" t="str">
        <f>IF($BI9=4,"*",IF(転記作業用!$CK9=0,"-",転記作業用!BP9))</f>
        <v>-</v>
      </c>
      <c r="BL9" s="103" t="str">
        <f>IF($BI9=4,"*",IF(転記作業用!$CK9=0,"-",転記作業用!BQ9))</f>
        <v>-</v>
      </c>
      <c r="BM9" s="103" t="str">
        <f>IF($BI9=4,"*",IF(転記作業用!$CK9=0,"-",転記作業用!BR9))</f>
        <v>-</v>
      </c>
      <c r="BN9" s="103" t="str">
        <f>IF($BI9=4,"*",IF(転記作業用!$CK9=0,"-",転記作業用!BS9))</f>
        <v>-</v>
      </c>
      <c r="BO9" s="103" t="str">
        <f>IF($BI9=4,"*",IF(転記作業用!$CK9=0,"-",転記作業用!BT9))</f>
        <v>-</v>
      </c>
      <c r="BP9" s="103" t="str">
        <f>IF($BI9=4,"*",IF(転記作業用!$CK9=0,"-",転記作業用!BU9))</f>
        <v>-</v>
      </c>
      <c r="BQ9" s="103" t="str">
        <f>IF($BI9=4,"*",IF(転記作業用!$CK9=0,"-",転記作業用!BV9))</f>
        <v>-</v>
      </c>
      <c r="BR9" s="103" t="str">
        <f>IF($BI9=4,"*",IF(転記作業用!$CK9=0,"-",転記作業用!BW9))</f>
        <v>-</v>
      </c>
      <c r="BS9" s="103" t="str">
        <f>IF($BI9=4,"*",IF(転記作業用!$CK9=0,"-",転記作業用!BX9))</f>
        <v>-</v>
      </c>
      <c r="BT9" s="103" t="str">
        <f>IF($BI9=4,"*",IF(転記作業用!$CK9=0,"-",転記作業用!BY9))</f>
        <v>-</v>
      </c>
      <c r="BU9" s="103" t="str">
        <f>IF($BI9=4,"*",IF(転記作業用!$CK9=0,"-",転記作業用!BZ9))</f>
        <v>-</v>
      </c>
      <c r="BV9" s="103" t="str">
        <f>IF($BI9=4,"*",IF(転記作業用!$CK9=0,"-",転記作業用!CA9))</f>
        <v>-</v>
      </c>
      <c r="BW9" s="103" t="str">
        <f>IF($BI9=4,"*",IF(転記作業用!$CK9=0,"-",転記作業用!CB9))</f>
        <v>-</v>
      </c>
      <c r="BX9" s="103" t="str">
        <f>IF($BI9=4,"*",IF(転記作業用!$CK9=0,"-",転記作業用!CC9))</f>
        <v>-</v>
      </c>
      <c r="BY9" s="103" t="str">
        <f>IF($BI9=4,"*",IF(転記作業用!$CK9=0,"-",転記作業用!CD9))</f>
        <v>-</v>
      </c>
      <c r="BZ9" s="103" t="str">
        <f>IF($BI9=4,"*",IF(転記作業用!$CK9=0,"-",転記作業用!CE9))</f>
        <v>-</v>
      </c>
      <c r="CA9" s="103" t="str">
        <f>IF($BI9=4,"*",IF(転記作業用!$CK9=0,"-",転記作業用!CF9))</f>
        <v>-</v>
      </c>
      <c r="CB9" s="103" t="str">
        <f>IF($BI9=4,"*",IF(転記作業用!$CK9=0,"-",転記作業用!CG9))</f>
        <v>-</v>
      </c>
      <c r="CC9" s="103" t="str">
        <f>IF(転記作業用!$CJ9=0,"*",IF('在宅生活改善調査（利用者票）'!CC18="","-",'在宅生活改善調査（利用者票）'!CC18))</f>
        <v>*</v>
      </c>
      <c r="CD9" s="103" t="str">
        <f>IF(転記作業用!CI9=0,"*",IF('在宅生活改善調査（利用者票）'!CD18="","-",'在宅生活改善調査（利用者票）'!CD18))</f>
        <v>*</v>
      </c>
      <c r="CE9" s="103" t="str">
        <f>IF(CB9&lt;&gt;1,"*",IF('在宅生活改善調査（利用者票）'!CE18="","-",'在宅生活改善調査（利用者票）'!CE18))</f>
        <v>*</v>
      </c>
      <c r="CF9" t="str">
        <f>IF(OR('在宅生活改善調査（利用者票）'!CG18&lt;&gt;"",'在宅生活改善調査（利用者票）'!CH18&lt;&gt;"",'在宅生活改善調査（利用者票）'!CI18&lt;&gt;"",'在宅生活改善調査（利用者票）'!CJ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,'在宅生活改善調査（利用者票）'!CP18&lt;&gt;"",'在宅生活改善調査（利用者票）'!CQ18&lt;&gt;"",'在宅生活改善調査（利用者票）'!CR18&lt;&gt;"",'在宅生活改善調査（利用者票）'!CS18&lt;&gt;""),"回答エラーが残っています。","")</f>
        <v/>
      </c>
    </row>
    <row r="10" spans="1:84">
      <c r="A10" s="104" t="str">
        <f>IF(SUM(B10:CE10)=0,"",6)</f>
        <v/>
      </c>
      <c r="B10" s="103" t="str">
        <f>IF('在宅生活改善調査（利用者票）'!B19="","-",'在宅生活改善調査（利用者票）'!B19)</f>
        <v>-</v>
      </c>
      <c r="C10" s="103" t="str">
        <f>IF('在宅生活改善調査（利用者票）'!C19="","-",'在宅生活改善調査（利用者票）'!C19)</f>
        <v>-</v>
      </c>
      <c r="D10" s="103" t="str">
        <f>IF('在宅生活改善調査（利用者票）'!D19="","-",'在宅生活改善調査（利用者票）'!D19)</f>
        <v>-</v>
      </c>
      <c r="E10" s="103" t="str">
        <f>IF(転記作業用!$K10=0,"-",転記作業用!D10)</f>
        <v>-</v>
      </c>
      <c r="F10" s="103" t="str">
        <f>IF(転記作業用!$K10=0,"-",転記作業用!E10)</f>
        <v>-</v>
      </c>
      <c r="G10" s="103" t="str">
        <f>IF(転記作業用!$K10=0,"-",転記作業用!F10)</f>
        <v>-</v>
      </c>
      <c r="H10" s="103" t="str">
        <f>IF(転記作業用!$K10=0,"-",転記作業用!G10)</f>
        <v>-</v>
      </c>
      <c r="I10" s="103" t="str">
        <f>IF(転記作業用!$K10=0,"-",転記作業用!H10)</f>
        <v>-</v>
      </c>
      <c r="J10" s="103" t="str">
        <f>IF(転記作業用!$K10=0,"-",転記作業用!I10)</f>
        <v>-</v>
      </c>
      <c r="K10" s="103" t="str">
        <f>IF(転記作業用!$K10=0,"-",転記作業用!J10)</f>
        <v>-</v>
      </c>
      <c r="L10" s="103" t="str">
        <f>IF(転記作業用!$S10=0,"-",転記作業用!L10)</f>
        <v>-</v>
      </c>
      <c r="M10" s="103" t="str">
        <f>IF(転記作業用!$S10=0,"-",転記作業用!M10)</f>
        <v>-</v>
      </c>
      <c r="N10" s="103" t="str">
        <f>IF(転記作業用!$S10=0,"-",転記作業用!N10)</f>
        <v>-</v>
      </c>
      <c r="O10" s="103" t="str">
        <f>IF(転記作業用!$S10=0,"-",転記作業用!O10)</f>
        <v>-</v>
      </c>
      <c r="P10" s="103" t="str">
        <f>IF(転記作業用!$S10=0,"-",転記作業用!P10)</f>
        <v>-</v>
      </c>
      <c r="Q10" s="103" t="str">
        <f>IF(転記作業用!$S10=0,"-",転記作業用!Q10)</f>
        <v>-</v>
      </c>
      <c r="R10" s="103" t="str">
        <f>IF(転記作業用!$S10=0,"-",転記作業用!R10)</f>
        <v>-</v>
      </c>
      <c r="S10" s="103" t="str">
        <f>IF(転記作業用!$AB10=0,"-",転記作業用!T10)</f>
        <v>-</v>
      </c>
      <c r="T10" s="103" t="str">
        <f>IF(転記作業用!$AB10=0,"-",転記作業用!U10)</f>
        <v>-</v>
      </c>
      <c r="U10" s="103" t="str">
        <f>IF(転記作業用!$AB10=0,"-",転記作業用!V10)</f>
        <v>-</v>
      </c>
      <c r="V10" s="103" t="str">
        <f>IF(転記作業用!$AB10=0,"-",転記作業用!W10)</f>
        <v>-</v>
      </c>
      <c r="W10" s="103" t="str">
        <f>IF(転記作業用!$AB10=0,"-",転記作業用!X10)</f>
        <v>-</v>
      </c>
      <c r="X10" s="103" t="str">
        <f>IF(転記作業用!$AB10=0,"-",転記作業用!Y10)</f>
        <v>-</v>
      </c>
      <c r="Y10" s="103" t="str">
        <f>IF(転記作業用!$AB10=0,"-",転記作業用!Z10)</f>
        <v>-</v>
      </c>
      <c r="Z10" s="103" t="str">
        <f>IF(転記作業用!$AB10=0,"-",転記作業用!AA10)</f>
        <v>-</v>
      </c>
      <c r="AA10" s="103" t="str">
        <f>IF($G10=0,"*",IF(転記作業用!$AK10=0,"-",転記作業用!AC10))</f>
        <v>-</v>
      </c>
      <c r="AB10" s="103" t="str">
        <f>IF($G10=0,"*",IF(転記作業用!$AK10=0,"-",転記作業用!AD10))</f>
        <v>-</v>
      </c>
      <c r="AC10" s="103" t="str">
        <f>IF($G10=0,"*",IF(転記作業用!$AK10=0,"-",転記作業用!AE10))</f>
        <v>-</v>
      </c>
      <c r="AD10" s="103" t="str">
        <f>IF($G10=0,"*",IF(転記作業用!$AK10=0,"-",転記作業用!AF10))</f>
        <v>-</v>
      </c>
      <c r="AE10" s="103" t="str">
        <f>IF($G10=0,"*",IF(転記作業用!$AK10=0,"-",転記作業用!AG10))</f>
        <v>-</v>
      </c>
      <c r="AF10" s="103" t="str">
        <f>IF($G10=0,"*",IF(転記作業用!$AK10=0,"-",転記作業用!AH10))</f>
        <v>-</v>
      </c>
      <c r="AG10" s="103" t="str">
        <f>IF($G10=0,"*",IF(転記作業用!$AK10=0,"-",転記作業用!AI10))</f>
        <v>-</v>
      </c>
      <c r="AH10" s="103" t="str">
        <f>IF($G10=0,"*",IF(転記作業用!$AK10=0,"-",転記作業用!AJ10))</f>
        <v>-</v>
      </c>
      <c r="AI10" s="103" t="str">
        <f>IF($H10=0,"*",IF(転記作業用!$AW10=0,"-",転記作業用!AL10))</f>
        <v>-</v>
      </c>
      <c r="AJ10" s="103" t="str">
        <f>IF($H10=0,"*",IF(転記作業用!$AW10=0,"-",転記作業用!AM10))</f>
        <v>-</v>
      </c>
      <c r="AK10" s="103" t="str">
        <f>IF($H10=0,"*",IF(転記作業用!$AW10=0,"-",転記作業用!AN10))</f>
        <v>-</v>
      </c>
      <c r="AL10" s="103" t="str">
        <f>IF($H10=0,"*",IF(転記作業用!$AW10=0,"-",転記作業用!AO10))</f>
        <v>-</v>
      </c>
      <c r="AM10" s="103" t="str">
        <f>IF($H10=0,"*",IF(転記作業用!$AW10=0,"-",転記作業用!AP10))</f>
        <v>-</v>
      </c>
      <c r="AN10" s="103" t="str">
        <f>IF($H10=0,"*",IF(転記作業用!$AW10=0,"-",転記作業用!AQ10))</f>
        <v>-</v>
      </c>
      <c r="AO10" s="103" t="str">
        <f>IF($H10=0,"*",IF(転記作業用!$AW10=0,"-",転記作業用!AR10))</f>
        <v>-</v>
      </c>
      <c r="AP10" s="103" t="str">
        <f>IF($H10=0,"*",IF(転記作業用!$AW10=0,"-",転記作業用!AS10))</f>
        <v>-</v>
      </c>
      <c r="AQ10" s="103" t="str">
        <f>IF($H10=0,"*",IF(転記作業用!$AW10=0,"-",転記作業用!AT10))</f>
        <v>-</v>
      </c>
      <c r="AR10" s="103" t="str">
        <f>IF($H10=0,"*",IF(転記作業用!$AW10=0,"-",転記作業用!AU10))</f>
        <v>-</v>
      </c>
      <c r="AS10" s="103" t="str">
        <f>IF($H10=0,"*",IF(転記作業用!$AW10=0,"-",転記作業用!AV10))</f>
        <v>-</v>
      </c>
      <c r="AT10" s="103" t="str">
        <f>IF($I10=0,"*",IF(転記作業用!$BM10=0,"-",転記作業用!AX10))</f>
        <v>-</v>
      </c>
      <c r="AU10" s="103" t="str">
        <f>IF($I10=0,"*",IF(転記作業用!$BM10=0,"-",転記作業用!AY10))</f>
        <v>-</v>
      </c>
      <c r="AV10" s="103" t="str">
        <f>IF($I10=0,"*",IF(転記作業用!$BM10=0,"-",転記作業用!AZ10))</f>
        <v>-</v>
      </c>
      <c r="AW10" s="103" t="str">
        <f>IF($I10=0,"*",IF(転記作業用!$BM10=0,"-",転記作業用!BA10))</f>
        <v>-</v>
      </c>
      <c r="AX10" s="103" t="str">
        <f>IF($I10=0,"*",IF(転記作業用!$BM10=0,"-",転記作業用!BB10))</f>
        <v>-</v>
      </c>
      <c r="AY10" s="103" t="str">
        <f>IF($I10=0,"*",IF(転記作業用!$BM10=0,"-",転記作業用!BC10))</f>
        <v>-</v>
      </c>
      <c r="AZ10" s="103" t="str">
        <f>IF($I10=0,"*",IF(転記作業用!$BM10=0,"-",転記作業用!BD10))</f>
        <v>-</v>
      </c>
      <c r="BA10" s="103" t="str">
        <f>IF($I10=0,"*",IF(転記作業用!$BM10=0,"-",転記作業用!BE10))</f>
        <v>-</v>
      </c>
      <c r="BB10" s="103" t="str">
        <f>IF($I10=0,"*",IF(転記作業用!$BM10=0,"-",転記作業用!BF10))</f>
        <v>-</v>
      </c>
      <c r="BC10" s="103" t="str">
        <f>IF($I10=0,"*",IF(転記作業用!$BM10=0,"-",転記作業用!BG10))</f>
        <v>-</v>
      </c>
      <c r="BD10" s="103" t="str">
        <f>IF($I10=0,"*",IF(転記作業用!$BM10=0,"-",転記作業用!BH10))</f>
        <v>-</v>
      </c>
      <c r="BE10" s="103" t="str">
        <f>IF($I10=0,"*",IF(転記作業用!$BM10=0,"-",転記作業用!BI10))</f>
        <v>-</v>
      </c>
      <c r="BF10" s="103" t="str">
        <f>IF($I10=0,"*",IF(転記作業用!$BM10=0,"-",転記作業用!BJ10))</f>
        <v>-</v>
      </c>
      <c r="BG10" s="103" t="str">
        <f>IF($I10=0,"*",IF(転記作業用!$BM10=0,"-",転記作業用!BK10))</f>
        <v>-</v>
      </c>
      <c r="BH10" s="103" t="str">
        <f>IF($I10=0,"*",IF(転記作業用!$BM10=0,"-",転記作業用!BL10))</f>
        <v>-</v>
      </c>
      <c r="BI10" s="103" t="str">
        <f>IF('在宅生活改善調査（利用者票）'!BI19="","-",'在宅生活改善調査（利用者票）'!BI19)</f>
        <v>-</v>
      </c>
      <c r="BJ10" s="103" t="str">
        <f>IF($BI10=4,"*",IF(転記作業用!$CK10=0,"-",転記作業用!BO10))</f>
        <v>-</v>
      </c>
      <c r="BK10" s="103" t="str">
        <f>IF($BI10=4,"*",IF(転記作業用!$CK10=0,"-",転記作業用!BP10))</f>
        <v>-</v>
      </c>
      <c r="BL10" s="103" t="str">
        <f>IF($BI10=4,"*",IF(転記作業用!$CK10=0,"-",転記作業用!BQ10))</f>
        <v>-</v>
      </c>
      <c r="BM10" s="103" t="str">
        <f>IF($BI10=4,"*",IF(転記作業用!$CK10=0,"-",転記作業用!BR10))</f>
        <v>-</v>
      </c>
      <c r="BN10" s="103" t="str">
        <f>IF($BI10=4,"*",IF(転記作業用!$CK10=0,"-",転記作業用!BS10))</f>
        <v>-</v>
      </c>
      <c r="BO10" s="103" t="str">
        <f>IF($BI10=4,"*",IF(転記作業用!$CK10=0,"-",転記作業用!BT10))</f>
        <v>-</v>
      </c>
      <c r="BP10" s="103" t="str">
        <f>IF($BI10=4,"*",IF(転記作業用!$CK10=0,"-",転記作業用!BU10))</f>
        <v>-</v>
      </c>
      <c r="BQ10" s="103" t="str">
        <f>IF($BI10=4,"*",IF(転記作業用!$CK10=0,"-",転記作業用!BV10))</f>
        <v>-</v>
      </c>
      <c r="BR10" s="103" t="str">
        <f>IF($BI10=4,"*",IF(転記作業用!$CK10=0,"-",転記作業用!BW10))</f>
        <v>-</v>
      </c>
      <c r="BS10" s="103" t="str">
        <f>IF($BI10=4,"*",IF(転記作業用!$CK10=0,"-",転記作業用!BX10))</f>
        <v>-</v>
      </c>
      <c r="BT10" s="103" t="str">
        <f>IF($BI10=4,"*",IF(転記作業用!$CK10=0,"-",転記作業用!BY10))</f>
        <v>-</v>
      </c>
      <c r="BU10" s="103" t="str">
        <f>IF($BI10=4,"*",IF(転記作業用!$CK10=0,"-",転記作業用!BZ10))</f>
        <v>-</v>
      </c>
      <c r="BV10" s="103" t="str">
        <f>IF($BI10=4,"*",IF(転記作業用!$CK10=0,"-",転記作業用!CA10))</f>
        <v>-</v>
      </c>
      <c r="BW10" s="103" t="str">
        <f>IF($BI10=4,"*",IF(転記作業用!$CK10=0,"-",転記作業用!CB10))</f>
        <v>-</v>
      </c>
      <c r="BX10" s="103" t="str">
        <f>IF($BI10=4,"*",IF(転記作業用!$CK10=0,"-",転記作業用!CC10))</f>
        <v>-</v>
      </c>
      <c r="BY10" s="103" t="str">
        <f>IF($BI10=4,"*",IF(転記作業用!$CK10=0,"-",転記作業用!CD10))</f>
        <v>-</v>
      </c>
      <c r="BZ10" s="103" t="str">
        <f>IF($BI10=4,"*",IF(転記作業用!$CK10=0,"-",転記作業用!CE10))</f>
        <v>-</v>
      </c>
      <c r="CA10" s="103" t="str">
        <f>IF($BI10=4,"*",IF(転記作業用!$CK10=0,"-",転記作業用!CF10))</f>
        <v>-</v>
      </c>
      <c r="CB10" s="103" t="str">
        <f>IF($BI10=4,"*",IF(転記作業用!$CK10=0,"-",転記作業用!CG10))</f>
        <v>-</v>
      </c>
      <c r="CC10" s="103" t="str">
        <f>IF(転記作業用!$CJ10=0,"*",IF('在宅生活改善調査（利用者票）'!CC19="","-",'在宅生活改善調査（利用者票）'!CC19))</f>
        <v>*</v>
      </c>
      <c r="CD10" s="103" t="str">
        <f>IF(転記作業用!CI10=0,"*",IF('在宅生活改善調査（利用者票）'!CD19="","-",'在宅生活改善調査（利用者票）'!CD19))</f>
        <v>*</v>
      </c>
      <c r="CE10" s="103" t="str">
        <f>IF(CB10&lt;&gt;1,"*",IF('在宅生活改善調査（利用者票）'!CE19="","-",'在宅生活改善調査（利用者票）'!CE19))</f>
        <v>*</v>
      </c>
      <c r="CF10" t="str">
        <f>IF(OR('在宅生活改善調査（利用者票）'!CG19&lt;&gt;"",'在宅生活改善調査（利用者票）'!CH19&lt;&gt;"",'在宅生活改善調査（利用者票）'!CI19&lt;&gt;"",'在宅生活改善調査（利用者票）'!CJ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,'在宅生活改善調査（利用者票）'!CP19&lt;&gt;"",'在宅生活改善調査（利用者票）'!CQ19&lt;&gt;"",'在宅生活改善調査（利用者票）'!CR19&lt;&gt;"",'在宅生活改善調査（利用者票）'!CS19&lt;&gt;""),"回答エラーが残っています。","")</f>
        <v/>
      </c>
    </row>
    <row r="11" spans="1:84">
      <c r="A11" s="104" t="str">
        <f>IF(SUM(B11:CE11)=0,"",7)</f>
        <v/>
      </c>
      <c r="B11" s="103" t="str">
        <f>IF('在宅生活改善調査（利用者票）'!B20="","-",'在宅生活改善調査（利用者票）'!B20)</f>
        <v>-</v>
      </c>
      <c r="C11" s="103" t="str">
        <f>IF('在宅生活改善調査（利用者票）'!C20="","-",'在宅生活改善調査（利用者票）'!C20)</f>
        <v>-</v>
      </c>
      <c r="D11" s="103" t="str">
        <f>IF('在宅生活改善調査（利用者票）'!D20="","-",'在宅生活改善調査（利用者票）'!D20)</f>
        <v>-</v>
      </c>
      <c r="E11" s="103" t="str">
        <f>IF(転記作業用!$K11=0,"-",転記作業用!D11)</f>
        <v>-</v>
      </c>
      <c r="F11" s="103" t="str">
        <f>IF(転記作業用!$K11=0,"-",転記作業用!E11)</f>
        <v>-</v>
      </c>
      <c r="G11" s="103" t="str">
        <f>IF(転記作業用!$K11=0,"-",転記作業用!F11)</f>
        <v>-</v>
      </c>
      <c r="H11" s="103" t="str">
        <f>IF(転記作業用!$K11=0,"-",転記作業用!G11)</f>
        <v>-</v>
      </c>
      <c r="I11" s="103" t="str">
        <f>IF(転記作業用!$K11=0,"-",転記作業用!H11)</f>
        <v>-</v>
      </c>
      <c r="J11" s="103" t="str">
        <f>IF(転記作業用!$K11=0,"-",転記作業用!I11)</f>
        <v>-</v>
      </c>
      <c r="K11" s="103" t="str">
        <f>IF(転記作業用!$K11=0,"-",転記作業用!J11)</f>
        <v>-</v>
      </c>
      <c r="L11" s="103" t="str">
        <f>IF(転記作業用!$S11=0,"-",転記作業用!L11)</f>
        <v>-</v>
      </c>
      <c r="M11" s="103" t="str">
        <f>IF(転記作業用!$S11=0,"-",転記作業用!M11)</f>
        <v>-</v>
      </c>
      <c r="N11" s="103" t="str">
        <f>IF(転記作業用!$S11=0,"-",転記作業用!N11)</f>
        <v>-</v>
      </c>
      <c r="O11" s="103" t="str">
        <f>IF(転記作業用!$S11=0,"-",転記作業用!O11)</f>
        <v>-</v>
      </c>
      <c r="P11" s="103" t="str">
        <f>IF(転記作業用!$S11=0,"-",転記作業用!P11)</f>
        <v>-</v>
      </c>
      <c r="Q11" s="103" t="str">
        <f>IF(転記作業用!$S11=0,"-",転記作業用!Q11)</f>
        <v>-</v>
      </c>
      <c r="R11" s="103" t="str">
        <f>IF(転記作業用!$S11=0,"-",転記作業用!R11)</f>
        <v>-</v>
      </c>
      <c r="S11" s="103" t="str">
        <f>IF(転記作業用!$AB11=0,"-",転記作業用!T11)</f>
        <v>-</v>
      </c>
      <c r="T11" s="103" t="str">
        <f>IF(転記作業用!$AB11=0,"-",転記作業用!U11)</f>
        <v>-</v>
      </c>
      <c r="U11" s="103" t="str">
        <f>IF(転記作業用!$AB11=0,"-",転記作業用!V11)</f>
        <v>-</v>
      </c>
      <c r="V11" s="103" t="str">
        <f>IF(転記作業用!$AB11=0,"-",転記作業用!W11)</f>
        <v>-</v>
      </c>
      <c r="W11" s="103" t="str">
        <f>IF(転記作業用!$AB11=0,"-",転記作業用!X11)</f>
        <v>-</v>
      </c>
      <c r="X11" s="103" t="str">
        <f>IF(転記作業用!$AB11=0,"-",転記作業用!Y11)</f>
        <v>-</v>
      </c>
      <c r="Y11" s="103" t="str">
        <f>IF(転記作業用!$AB11=0,"-",転記作業用!Z11)</f>
        <v>-</v>
      </c>
      <c r="Z11" s="103" t="str">
        <f>IF(転記作業用!$AB11=0,"-",転記作業用!AA11)</f>
        <v>-</v>
      </c>
      <c r="AA11" s="103" t="str">
        <f>IF($G11=0,"*",IF(転記作業用!$AK11=0,"-",転記作業用!AC11))</f>
        <v>-</v>
      </c>
      <c r="AB11" s="103" t="str">
        <f>IF($G11=0,"*",IF(転記作業用!$AK11=0,"-",転記作業用!AD11))</f>
        <v>-</v>
      </c>
      <c r="AC11" s="103" t="str">
        <f>IF($G11=0,"*",IF(転記作業用!$AK11=0,"-",転記作業用!AE11))</f>
        <v>-</v>
      </c>
      <c r="AD11" s="103" t="str">
        <f>IF($G11=0,"*",IF(転記作業用!$AK11=0,"-",転記作業用!AF11))</f>
        <v>-</v>
      </c>
      <c r="AE11" s="103" t="str">
        <f>IF($G11=0,"*",IF(転記作業用!$AK11=0,"-",転記作業用!AG11))</f>
        <v>-</v>
      </c>
      <c r="AF11" s="103" t="str">
        <f>IF($G11=0,"*",IF(転記作業用!$AK11=0,"-",転記作業用!AH11))</f>
        <v>-</v>
      </c>
      <c r="AG11" s="103" t="str">
        <f>IF($G11=0,"*",IF(転記作業用!$AK11=0,"-",転記作業用!AI11))</f>
        <v>-</v>
      </c>
      <c r="AH11" s="103" t="str">
        <f>IF($G11=0,"*",IF(転記作業用!$AK11=0,"-",転記作業用!AJ11))</f>
        <v>-</v>
      </c>
      <c r="AI11" s="103" t="str">
        <f>IF($H11=0,"*",IF(転記作業用!$AW11=0,"-",転記作業用!AL11))</f>
        <v>-</v>
      </c>
      <c r="AJ11" s="103" t="str">
        <f>IF($H11=0,"*",IF(転記作業用!$AW11=0,"-",転記作業用!AM11))</f>
        <v>-</v>
      </c>
      <c r="AK11" s="103" t="str">
        <f>IF($H11=0,"*",IF(転記作業用!$AW11=0,"-",転記作業用!AN11))</f>
        <v>-</v>
      </c>
      <c r="AL11" s="103" t="str">
        <f>IF($H11=0,"*",IF(転記作業用!$AW11=0,"-",転記作業用!AO11))</f>
        <v>-</v>
      </c>
      <c r="AM11" s="103" t="str">
        <f>IF($H11=0,"*",IF(転記作業用!$AW11=0,"-",転記作業用!AP11))</f>
        <v>-</v>
      </c>
      <c r="AN11" s="103" t="str">
        <f>IF($H11=0,"*",IF(転記作業用!$AW11=0,"-",転記作業用!AQ11))</f>
        <v>-</v>
      </c>
      <c r="AO11" s="103" t="str">
        <f>IF($H11=0,"*",IF(転記作業用!$AW11=0,"-",転記作業用!AR11))</f>
        <v>-</v>
      </c>
      <c r="AP11" s="103" t="str">
        <f>IF($H11=0,"*",IF(転記作業用!$AW11=0,"-",転記作業用!AS11))</f>
        <v>-</v>
      </c>
      <c r="AQ11" s="103" t="str">
        <f>IF($H11=0,"*",IF(転記作業用!$AW11=0,"-",転記作業用!AT11))</f>
        <v>-</v>
      </c>
      <c r="AR11" s="103" t="str">
        <f>IF($H11=0,"*",IF(転記作業用!$AW11=0,"-",転記作業用!AU11))</f>
        <v>-</v>
      </c>
      <c r="AS11" s="103" t="str">
        <f>IF($H11=0,"*",IF(転記作業用!$AW11=0,"-",転記作業用!AV11))</f>
        <v>-</v>
      </c>
      <c r="AT11" s="103" t="str">
        <f>IF($I11=0,"*",IF(転記作業用!$BM11=0,"-",転記作業用!AX11))</f>
        <v>-</v>
      </c>
      <c r="AU11" s="103" t="str">
        <f>IF($I11=0,"*",IF(転記作業用!$BM11=0,"-",転記作業用!AY11))</f>
        <v>-</v>
      </c>
      <c r="AV11" s="103" t="str">
        <f>IF($I11=0,"*",IF(転記作業用!$BM11=0,"-",転記作業用!AZ11))</f>
        <v>-</v>
      </c>
      <c r="AW11" s="103" t="str">
        <f>IF($I11=0,"*",IF(転記作業用!$BM11=0,"-",転記作業用!BA11))</f>
        <v>-</v>
      </c>
      <c r="AX11" s="103" t="str">
        <f>IF($I11=0,"*",IF(転記作業用!$BM11=0,"-",転記作業用!BB11))</f>
        <v>-</v>
      </c>
      <c r="AY11" s="103" t="str">
        <f>IF($I11=0,"*",IF(転記作業用!$BM11=0,"-",転記作業用!BC11))</f>
        <v>-</v>
      </c>
      <c r="AZ11" s="103" t="str">
        <f>IF($I11=0,"*",IF(転記作業用!$BM11=0,"-",転記作業用!BD11))</f>
        <v>-</v>
      </c>
      <c r="BA11" s="103" t="str">
        <f>IF($I11=0,"*",IF(転記作業用!$BM11=0,"-",転記作業用!BE11))</f>
        <v>-</v>
      </c>
      <c r="BB11" s="103" t="str">
        <f>IF($I11=0,"*",IF(転記作業用!$BM11=0,"-",転記作業用!BF11))</f>
        <v>-</v>
      </c>
      <c r="BC11" s="103" t="str">
        <f>IF($I11=0,"*",IF(転記作業用!$BM11=0,"-",転記作業用!BG11))</f>
        <v>-</v>
      </c>
      <c r="BD11" s="103" t="str">
        <f>IF($I11=0,"*",IF(転記作業用!$BM11=0,"-",転記作業用!BH11))</f>
        <v>-</v>
      </c>
      <c r="BE11" s="103" t="str">
        <f>IF($I11=0,"*",IF(転記作業用!$BM11=0,"-",転記作業用!BI11))</f>
        <v>-</v>
      </c>
      <c r="BF11" s="103" t="str">
        <f>IF($I11=0,"*",IF(転記作業用!$BM11=0,"-",転記作業用!BJ11))</f>
        <v>-</v>
      </c>
      <c r="BG11" s="103" t="str">
        <f>IF($I11=0,"*",IF(転記作業用!$BM11=0,"-",転記作業用!BK11))</f>
        <v>-</v>
      </c>
      <c r="BH11" s="103" t="str">
        <f>IF($I11=0,"*",IF(転記作業用!$BM11=0,"-",転記作業用!BL11))</f>
        <v>-</v>
      </c>
      <c r="BI11" s="103" t="str">
        <f>IF('在宅生活改善調査（利用者票）'!BI20="","-",'在宅生活改善調査（利用者票）'!BI20)</f>
        <v>-</v>
      </c>
      <c r="BJ11" s="103" t="str">
        <f>IF($BI11=4,"*",IF(転記作業用!$CK11=0,"-",転記作業用!BO11))</f>
        <v>-</v>
      </c>
      <c r="BK11" s="103" t="str">
        <f>IF($BI11=4,"*",IF(転記作業用!$CK11=0,"-",転記作業用!BP11))</f>
        <v>-</v>
      </c>
      <c r="BL11" s="103" t="str">
        <f>IF($BI11=4,"*",IF(転記作業用!$CK11=0,"-",転記作業用!BQ11))</f>
        <v>-</v>
      </c>
      <c r="BM11" s="103" t="str">
        <f>IF($BI11=4,"*",IF(転記作業用!$CK11=0,"-",転記作業用!BR11))</f>
        <v>-</v>
      </c>
      <c r="BN11" s="103" t="str">
        <f>IF($BI11=4,"*",IF(転記作業用!$CK11=0,"-",転記作業用!BS11))</f>
        <v>-</v>
      </c>
      <c r="BO11" s="103" t="str">
        <f>IF($BI11=4,"*",IF(転記作業用!$CK11=0,"-",転記作業用!BT11))</f>
        <v>-</v>
      </c>
      <c r="BP11" s="103" t="str">
        <f>IF($BI11=4,"*",IF(転記作業用!$CK11=0,"-",転記作業用!BU11))</f>
        <v>-</v>
      </c>
      <c r="BQ11" s="103" t="str">
        <f>IF($BI11=4,"*",IF(転記作業用!$CK11=0,"-",転記作業用!BV11))</f>
        <v>-</v>
      </c>
      <c r="BR11" s="103" t="str">
        <f>IF($BI11=4,"*",IF(転記作業用!$CK11=0,"-",転記作業用!BW11))</f>
        <v>-</v>
      </c>
      <c r="BS11" s="103" t="str">
        <f>IF($BI11=4,"*",IF(転記作業用!$CK11=0,"-",転記作業用!BX11))</f>
        <v>-</v>
      </c>
      <c r="BT11" s="103" t="str">
        <f>IF($BI11=4,"*",IF(転記作業用!$CK11=0,"-",転記作業用!BY11))</f>
        <v>-</v>
      </c>
      <c r="BU11" s="103" t="str">
        <f>IF($BI11=4,"*",IF(転記作業用!$CK11=0,"-",転記作業用!BZ11))</f>
        <v>-</v>
      </c>
      <c r="BV11" s="103" t="str">
        <f>IF($BI11=4,"*",IF(転記作業用!$CK11=0,"-",転記作業用!CA11))</f>
        <v>-</v>
      </c>
      <c r="BW11" s="103" t="str">
        <f>IF($BI11=4,"*",IF(転記作業用!$CK11=0,"-",転記作業用!CB11))</f>
        <v>-</v>
      </c>
      <c r="BX11" s="103" t="str">
        <f>IF($BI11=4,"*",IF(転記作業用!$CK11=0,"-",転記作業用!CC11))</f>
        <v>-</v>
      </c>
      <c r="BY11" s="103" t="str">
        <f>IF($BI11=4,"*",IF(転記作業用!$CK11=0,"-",転記作業用!CD11))</f>
        <v>-</v>
      </c>
      <c r="BZ11" s="103" t="str">
        <f>IF($BI11=4,"*",IF(転記作業用!$CK11=0,"-",転記作業用!CE11))</f>
        <v>-</v>
      </c>
      <c r="CA11" s="103" t="str">
        <f>IF($BI11=4,"*",IF(転記作業用!$CK11=0,"-",転記作業用!CF11))</f>
        <v>-</v>
      </c>
      <c r="CB11" s="103" t="str">
        <f>IF($BI11=4,"*",IF(転記作業用!$CK11=0,"-",転記作業用!CG11))</f>
        <v>-</v>
      </c>
      <c r="CC11" s="103" t="str">
        <f>IF(転記作業用!$CJ11=0,"*",IF('在宅生活改善調査（利用者票）'!CC20="","-",'在宅生活改善調査（利用者票）'!CC20))</f>
        <v>*</v>
      </c>
      <c r="CD11" s="103" t="str">
        <f>IF(転記作業用!CI11=0,"*",IF('在宅生活改善調査（利用者票）'!CD20="","-",'在宅生活改善調査（利用者票）'!CD20))</f>
        <v>*</v>
      </c>
      <c r="CE11" s="103" t="str">
        <f>IF(CB11&lt;&gt;1,"*",IF('在宅生活改善調査（利用者票）'!CE20="","-",'在宅生活改善調査（利用者票）'!CE20))</f>
        <v>*</v>
      </c>
      <c r="CF11" t="str">
        <f>IF(OR('在宅生活改善調査（利用者票）'!CG20&lt;&gt;"",'在宅生活改善調査（利用者票）'!CH20&lt;&gt;"",'在宅生活改善調査（利用者票）'!CI20&lt;&gt;"",'在宅生活改善調査（利用者票）'!CJ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,'在宅生活改善調査（利用者票）'!CP20&lt;&gt;"",'在宅生活改善調査（利用者票）'!CQ20&lt;&gt;"",'在宅生活改善調査（利用者票）'!CR20&lt;&gt;"",'在宅生活改善調査（利用者票）'!CS20&lt;&gt;""),"回答エラーが残っています。","")</f>
        <v/>
      </c>
    </row>
    <row r="12" spans="1:84">
      <c r="A12" s="104" t="str">
        <f>IF(SUM(B12:CE12)=0,"",8)</f>
        <v/>
      </c>
      <c r="B12" s="103" t="str">
        <f>IF('在宅生活改善調査（利用者票）'!B21="","-",'在宅生活改善調査（利用者票）'!B21)</f>
        <v>-</v>
      </c>
      <c r="C12" s="103" t="str">
        <f>IF('在宅生活改善調査（利用者票）'!C21="","-",'在宅生活改善調査（利用者票）'!C21)</f>
        <v>-</v>
      </c>
      <c r="D12" s="103" t="str">
        <f>IF('在宅生活改善調査（利用者票）'!D21="","-",'在宅生活改善調査（利用者票）'!D21)</f>
        <v>-</v>
      </c>
      <c r="E12" s="103" t="str">
        <f>IF(転記作業用!$K12=0,"-",転記作業用!D12)</f>
        <v>-</v>
      </c>
      <c r="F12" s="103" t="str">
        <f>IF(転記作業用!$K12=0,"-",転記作業用!E12)</f>
        <v>-</v>
      </c>
      <c r="G12" s="103" t="str">
        <f>IF(転記作業用!$K12=0,"-",転記作業用!F12)</f>
        <v>-</v>
      </c>
      <c r="H12" s="103" t="str">
        <f>IF(転記作業用!$K12=0,"-",転記作業用!G12)</f>
        <v>-</v>
      </c>
      <c r="I12" s="103" t="str">
        <f>IF(転記作業用!$K12=0,"-",転記作業用!H12)</f>
        <v>-</v>
      </c>
      <c r="J12" s="103" t="str">
        <f>IF(転記作業用!$K12=0,"-",転記作業用!I12)</f>
        <v>-</v>
      </c>
      <c r="K12" s="103" t="str">
        <f>IF(転記作業用!$K12=0,"-",転記作業用!J12)</f>
        <v>-</v>
      </c>
      <c r="L12" s="103" t="str">
        <f>IF(転記作業用!$S12=0,"-",転記作業用!L12)</f>
        <v>-</v>
      </c>
      <c r="M12" s="103" t="str">
        <f>IF(転記作業用!$S12=0,"-",転記作業用!M12)</f>
        <v>-</v>
      </c>
      <c r="N12" s="103" t="str">
        <f>IF(転記作業用!$S12=0,"-",転記作業用!N12)</f>
        <v>-</v>
      </c>
      <c r="O12" s="103" t="str">
        <f>IF(転記作業用!$S12=0,"-",転記作業用!O12)</f>
        <v>-</v>
      </c>
      <c r="P12" s="103" t="str">
        <f>IF(転記作業用!$S12=0,"-",転記作業用!P12)</f>
        <v>-</v>
      </c>
      <c r="Q12" s="103" t="str">
        <f>IF(転記作業用!$S12=0,"-",転記作業用!Q12)</f>
        <v>-</v>
      </c>
      <c r="R12" s="103" t="str">
        <f>IF(転記作業用!$S12=0,"-",転記作業用!R12)</f>
        <v>-</v>
      </c>
      <c r="S12" s="103" t="str">
        <f>IF(転記作業用!$AB12=0,"-",転記作業用!T12)</f>
        <v>-</v>
      </c>
      <c r="T12" s="103" t="str">
        <f>IF(転記作業用!$AB12=0,"-",転記作業用!U12)</f>
        <v>-</v>
      </c>
      <c r="U12" s="103" t="str">
        <f>IF(転記作業用!$AB12=0,"-",転記作業用!V12)</f>
        <v>-</v>
      </c>
      <c r="V12" s="103" t="str">
        <f>IF(転記作業用!$AB12=0,"-",転記作業用!W12)</f>
        <v>-</v>
      </c>
      <c r="W12" s="103" t="str">
        <f>IF(転記作業用!$AB12=0,"-",転記作業用!X12)</f>
        <v>-</v>
      </c>
      <c r="X12" s="103" t="str">
        <f>IF(転記作業用!$AB12=0,"-",転記作業用!Y12)</f>
        <v>-</v>
      </c>
      <c r="Y12" s="103" t="str">
        <f>IF(転記作業用!$AB12=0,"-",転記作業用!Z12)</f>
        <v>-</v>
      </c>
      <c r="Z12" s="103" t="str">
        <f>IF(転記作業用!$AB12=0,"-",転記作業用!AA12)</f>
        <v>-</v>
      </c>
      <c r="AA12" s="103" t="str">
        <f>IF($G12=0,"*",IF(転記作業用!$AK12=0,"-",転記作業用!AC12))</f>
        <v>-</v>
      </c>
      <c r="AB12" s="103" t="str">
        <f>IF($G12=0,"*",IF(転記作業用!$AK12=0,"-",転記作業用!AD12))</f>
        <v>-</v>
      </c>
      <c r="AC12" s="103" t="str">
        <f>IF($G12=0,"*",IF(転記作業用!$AK12=0,"-",転記作業用!AE12))</f>
        <v>-</v>
      </c>
      <c r="AD12" s="103" t="str">
        <f>IF($G12=0,"*",IF(転記作業用!$AK12=0,"-",転記作業用!AF12))</f>
        <v>-</v>
      </c>
      <c r="AE12" s="103" t="str">
        <f>IF($G12=0,"*",IF(転記作業用!$AK12=0,"-",転記作業用!AG12))</f>
        <v>-</v>
      </c>
      <c r="AF12" s="103" t="str">
        <f>IF($G12=0,"*",IF(転記作業用!$AK12=0,"-",転記作業用!AH12))</f>
        <v>-</v>
      </c>
      <c r="AG12" s="103" t="str">
        <f>IF($G12=0,"*",IF(転記作業用!$AK12=0,"-",転記作業用!AI12))</f>
        <v>-</v>
      </c>
      <c r="AH12" s="103" t="str">
        <f>IF($G12=0,"*",IF(転記作業用!$AK12=0,"-",転記作業用!AJ12))</f>
        <v>-</v>
      </c>
      <c r="AI12" s="103" t="str">
        <f>IF($H12=0,"*",IF(転記作業用!$AW12=0,"-",転記作業用!AL12))</f>
        <v>-</v>
      </c>
      <c r="AJ12" s="103" t="str">
        <f>IF($H12=0,"*",IF(転記作業用!$AW12=0,"-",転記作業用!AM12))</f>
        <v>-</v>
      </c>
      <c r="AK12" s="103" t="str">
        <f>IF($H12=0,"*",IF(転記作業用!$AW12=0,"-",転記作業用!AN12))</f>
        <v>-</v>
      </c>
      <c r="AL12" s="103" t="str">
        <f>IF($H12=0,"*",IF(転記作業用!$AW12=0,"-",転記作業用!AO12))</f>
        <v>-</v>
      </c>
      <c r="AM12" s="103" t="str">
        <f>IF($H12=0,"*",IF(転記作業用!$AW12=0,"-",転記作業用!AP12))</f>
        <v>-</v>
      </c>
      <c r="AN12" s="103" t="str">
        <f>IF($H12=0,"*",IF(転記作業用!$AW12=0,"-",転記作業用!AQ12))</f>
        <v>-</v>
      </c>
      <c r="AO12" s="103" t="str">
        <f>IF($H12=0,"*",IF(転記作業用!$AW12=0,"-",転記作業用!AR12))</f>
        <v>-</v>
      </c>
      <c r="AP12" s="103" t="str">
        <f>IF($H12=0,"*",IF(転記作業用!$AW12=0,"-",転記作業用!AS12))</f>
        <v>-</v>
      </c>
      <c r="AQ12" s="103" t="str">
        <f>IF($H12=0,"*",IF(転記作業用!$AW12=0,"-",転記作業用!AT12))</f>
        <v>-</v>
      </c>
      <c r="AR12" s="103" t="str">
        <f>IF($H12=0,"*",IF(転記作業用!$AW12=0,"-",転記作業用!AU12))</f>
        <v>-</v>
      </c>
      <c r="AS12" s="103" t="str">
        <f>IF($H12=0,"*",IF(転記作業用!$AW12=0,"-",転記作業用!AV12))</f>
        <v>-</v>
      </c>
      <c r="AT12" s="103" t="str">
        <f>IF($I12=0,"*",IF(転記作業用!$BM12=0,"-",転記作業用!AX12))</f>
        <v>-</v>
      </c>
      <c r="AU12" s="103" t="str">
        <f>IF($I12=0,"*",IF(転記作業用!$BM12=0,"-",転記作業用!AY12))</f>
        <v>-</v>
      </c>
      <c r="AV12" s="103" t="str">
        <f>IF($I12=0,"*",IF(転記作業用!$BM12=0,"-",転記作業用!AZ12))</f>
        <v>-</v>
      </c>
      <c r="AW12" s="103" t="str">
        <f>IF($I12=0,"*",IF(転記作業用!$BM12=0,"-",転記作業用!BA12))</f>
        <v>-</v>
      </c>
      <c r="AX12" s="103" t="str">
        <f>IF($I12=0,"*",IF(転記作業用!$BM12=0,"-",転記作業用!BB12))</f>
        <v>-</v>
      </c>
      <c r="AY12" s="103" t="str">
        <f>IF($I12=0,"*",IF(転記作業用!$BM12=0,"-",転記作業用!BC12))</f>
        <v>-</v>
      </c>
      <c r="AZ12" s="103" t="str">
        <f>IF($I12=0,"*",IF(転記作業用!$BM12=0,"-",転記作業用!BD12))</f>
        <v>-</v>
      </c>
      <c r="BA12" s="103" t="str">
        <f>IF($I12=0,"*",IF(転記作業用!$BM12=0,"-",転記作業用!BE12))</f>
        <v>-</v>
      </c>
      <c r="BB12" s="103" t="str">
        <f>IF($I12=0,"*",IF(転記作業用!$BM12=0,"-",転記作業用!BF12))</f>
        <v>-</v>
      </c>
      <c r="BC12" s="103" t="str">
        <f>IF($I12=0,"*",IF(転記作業用!$BM12=0,"-",転記作業用!BG12))</f>
        <v>-</v>
      </c>
      <c r="BD12" s="103" t="str">
        <f>IF($I12=0,"*",IF(転記作業用!$BM12=0,"-",転記作業用!BH12))</f>
        <v>-</v>
      </c>
      <c r="BE12" s="103" t="str">
        <f>IF($I12=0,"*",IF(転記作業用!$BM12=0,"-",転記作業用!BI12))</f>
        <v>-</v>
      </c>
      <c r="BF12" s="103" t="str">
        <f>IF($I12=0,"*",IF(転記作業用!$BM12=0,"-",転記作業用!BJ12))</f>
        <v>-</v>
      </c>
      <c r="BG12" s="103" t="str">
        <f>IF($I12=0,"*",IF(転記作業用!$BM12=0,"-",転記作業用!BK12))</f>
        <v>-</v>
      </c>
      <c r="BH12" s="103" t="str">
        <f>IF($I12=0,"*",IF(転記作業用!$BM12=0,"-",転記作業用!BL12))</f>
        <v>-</v>
      </c>
      <c r="BI12" s="103" t="str">
        <f>IF('在宅生活改善調査（利用者票）'!BI21="","-",'在宅生活改善調査（利用者票）'!BI21)</f>
        <v>-</v>
      </c>
      <c r="BJ12" s="103" t="str">
        <f>IF($BI12=4,"*",IF(転記作業用!$CK12=0,"-",転記作業用!BO12))</f>
        <v>-</v>
      </c>
      <c r="BK12" s="103" t="str">
        <f>IF($BI12=4,"*",IF(転記作業用!$CK12=0,"-",転記作業用!BP12))</f>
        <v>-</v>
      </c>
      <c r="BL12" s="103" t="str">
        <f>IF($BI12=4,"*",IF(転記作業用!$CK12=0,"-",転記作業用!BQ12))</f>
        <v>-</v>
      </c>
      <c r="BM12" s="103" t="str">
        <f>IF($BI12=4,"*",IF(転記作業用!$CK12=0,"-",転記作業用!BR12))</f>
        <v>-</v>
      </c>
      <c r="BN12" s="103" t="str">
        <f>IF($BI12=4,"*",IF(転記作業用!$CK12=0,"-",転記作業用!BS12))</f>
        <v>-</v>
      </c>
      <c r="BO12" s="103" t="str">
        <f>IF($BI12=4,"*",IF(転記作業用!$CK12=0,"-",転記作業用!BT12))</f>
        <v>-</v>
      </c>
      <c r="BP12" s="103" t="str">
        <f>IF($BI12=4,"*",IF(転記作業用!$CK12=0,"-",転記作業用!BU12))</f>
        <v>-</v>
      </c>
      <c r="BQ12" s="103" t="str">
        <f>IF($BI12=4,"*",IF(転記作業用!$CK12=0,"-",転記作業用!BV12))</f>
        <v>-</v>
      </c>
      <c r="BR12" s="103" t="str">
        <f>IF($BI12=4,"*",IF(転記作業用!$CK12=0,"-",転記作業用!BW12))</f>
        <v>-</v>
      </c>
      <c r="BS12" s="103" t="str">
        <f>IF($BI12=4,"*",IF(転記作業用!$CK12=0,"-",転記作業用!BX12))</f>
        <v>-</v>
      </c>
      <c r="BT12" s="103" t="str">
        <f>IF($BI12=4,"*",IF(転記作業用!$CK12=0,"-",転記作業用!BY12))</f>
        <v>-</v>
      </c>
      <c r="BU12" s="103" t="str">
        <f>IF($BI12=4,"*",IF(転記作業用!$CK12=0,"-",転記作業用!BZ12))</f>
        <v>-</v>
      </c>
      <c r="BV12" s="103" t="str">
        <f>IF($BI12=4,"*",IF(転記作業用!$CK12=0,"-",転記作業用!CA12))</f>
        <v>-</v>
      </c>
      <c r="BW12" s="103" t="str">
        <f>IF($BI12=4,"*",IF(転記作業用!$CK12=0,"-",転記作業用!CB12))</f>
        <v>-</v>
      </c>
      <c r="BX12" s="103" t="str">
        <f>IF($BI12=4,"*",IF(転記作業用!$CK12=0,"-",転記作業用!CC12))</f>
        <v>-</v>
      </c>
      <c r="BY12" s="103" t="str">
        <f>IF($BI12=4,"*",IF(転記作業用!$CK12=0,"-",転記作業用!CD12))</f>
        <v>-</v>
      </c>
      <c r="BZ12" s="103" t="str">
        <f>IF($BI12=4,"*",IF(転記作業用!$CK12=0,"-",転記作業用!CE12))</f>
        <v>-</v>
      </c>
      <c r="CA12" s="103" t="str">
        <f>IF($BI12=4,"*",IF(転記作業用!$CK12=0,"-",転記作業用!CF12))</f>
        <v>-</v>
      </c>
      <c r="CB12" s="103" t="str">
        <f>IF($BI12=4,"*",IF(転記作業用!$CK12=0,"-",転記作業用!CG12))</f>
        <v>-</v>
      </c>
      <c r="CC12" s="103" t="str">
        <f>IF(転記作業用!$CJ12=0,"*",IF('在宅生活改善調査（利用者票）'!CC21="","-",'在宅生活改善調査（利用者票）'!CC21))</f>
        <v>*</v>
      </c>
      <c r="CD12" s="103" t="str">
        <f>IF(転記作業用!CI12=0,"*",IF('在宅生活改善調査（利用者票）'!CD21="","-",'在宅生活改善調査（利用者票）'!CD21))</f>
        <v>*</v>
      </c>
      <c r="CE12" s="103" t="str">
        <f>IF(CB12&lt;&gt;1,"*",IF('在宅生活改善調査（利用者票）'!CE21="","-",'在宅生活改善調査（利用者票）'!CE21))</f>
        <v>*</v>
      </c>
      <c r="CF12" t="str">
        <f>IF(OR('在宅生活改善調査（利用者票）'!CG21&lt;&gt;"",'在宅生活改善調査（利用者票）'!CH21&lt;&gt;"",'在宅生活改善調査（利用者票）'!CI21&lt;&gt;"",'在宅生活改善調査（利用者票）'!CJ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,'在宅生活改善調査（利用者票）'!CP21&lt;&gt;"",'在宅生活改善調査（利用者票）'!CQ21&lt;&gt;"",'在宅生活改善調査（利用者票）'!CR21&lt;&gt;"",'在宅生活改善調査（利用者票）'!CS21&lt;&gt;""),"回答エラーが残っています。","")</f>
        <v/>
      </c>
    </row>
    <row r="13" spans="1:84">
      <c r="A13" s="104" t="str">
        <f>IF(SUM(B13:CE13)=0,"",9)</f>
        <v/>
      </c>
      <c r="B13" s="103" t="str">
        <f>IF('在宅生活改善調査（利用者票）'!B22="","-",'在宅生活改善調査（利用者票）'!B22)</f>
        <v>-</v>
      </c>
      <c r="C13" s="103" t="str">
        <f>IF('在宅生活改善調査（利用者票）'!C22="","-",'在宅生活改善調査（利用者票）'!C22)</f>
        <v>-</v>
      </c>
      <c r="D13" s="103" t="str">
        <f>IF('在宅生活改善調査（利用者票）'!D22="","-",'在宅生活改善調査（利用者票）'!D22)</f>
        <v>-</v>
      </c>
      <c r="E13" s="103" t="str">
        <f>IF(転記作業用!$K13=0,"-",転記作業用!D13)</f>
        <v>-</v>
      </c>
      <c r="F13" s="103" t="str">
        <f>IF(転記作業用!$K13=0,"-",転記作業用!E13)</f>
        <v>-</v>
      </c>
      <c r="G13" s="103" t="str">
        <f>IF(転記作業用!$K13=0,"-",転記作業用!F13)</f>
        <v>-</v>
      </c>
      <c r="H13" s="103" t="str">
        <f>IF(転記作業用!$K13=0,"-",転記作業用!G13)</f>
        <v>-</v>
      </c>
      <c r="I13" s="103" t="str">
        <f>IF(転記作業用!$K13=0,"-",転記作業用!H13)</f>
        <v>-</v>
      </c>
      <c r="J13" s="103" t="str">
        <f>IF(転記作業用!$K13=0,"-",転記作業用!I13)</f>
        <v>-</v>
      </c>
      <c r="K13" s="103" t="str">
        <f>IF(転記作業用!$K13=0,"-",転記作業用!J13)</f>
        <v>-</v>
      </c>
      <c r="L13" s="103" t="str">
        <f>IF(転記作業用!$S13=0,"-",転記作業用!L13)</f>
        <v>-</v>
      </c>
      <c r="M13" s="103" t="str">
        <f>IF(転記作業用!$S13=0,"-",転記作業用!M13)</f>
        <v>-</v>
      </c>
      <c r="N13" s="103" t="str">
        <f>IF(転記作業用!$S13=0,"-",転記作業用!N13)</f>
        <v>-</v>
      </c>
      <c r="O13" s="103" t="str">
        <f>IF(転記作業用!$S13=0,"-",転記作業用!O13)</f>
        <v>-</v>
      </c>
      <c r="P13" s="103" t="str">
        <f>IF(転記作業用!$S13=0,"-",転記作業用!P13)</f>
        <v>-</v>
      </c>
      <c r="Q13" s="103" t="str">
        <f>IF(転記作業用!$S13=0,"-",転記作業用!Q13)</f>
        <v>-</v>
      </c>
      <c r="R13" s="103" t="str">
        <f>IF(転記作業用!$S13=0,"-",転記作業用!R13)</f>
        <v>-</v>
      </c>
      <c r="S13" s="103" t="str">
        <f>IF(転記作業用!$AB13=0,"-",転記作業用!T13)</f>
        <v>-</v>
      </c>
      <c r="T13" s="103" t="str">
        <f>IF(転記作業用!$AB13=0,"-",転記作業用!U13)</f>
        <v>-</v>
      </c>
      <c r="U13" s="103" t="str">
        <f>IF(転記作業用!$AB13=0,"-",転記作業用!V13)</f>
        <v>-</v>
      </c>
      <c r="V13" s="103" t="str">
        <f>IF(転記作業用!$AB13=0,"-",転記作業用!W13)</f>
        <v>-</v>
      </c>
      <c r="W13" s="103" t="str">
        <f>IF(転記作業用!$AB13=0,"-",転記作業用!X13)</f>
        <v>-</v>
      </c>
      <c r="X13" s="103" t="str">
        <f>IF(転記作業用!$AB13=0,"-",転記作業用!Y13)</f>
        <v>-</v>
      </c>
      <c r="Y13" s="103" t="str">
        <f>IF(転記作業用!$AB13=0,"-",転記作業用!Z13)</f>
        <v>-</v>
      </c>
      <c r="Z13" s="103" t="str">
        <f>IF(転記作業用!$AB13=0,"-",転記作業用!AA13)</f>
        <v>-</v>
      </c>
      <c r="AA13" s="103" t="str">
        <f>IF($G13=0,"*",IF(転記作業用!$AK13=0,"-",転記作業用!AC13))</f>
        <v>-</v>
      </c>
      <c r="AB13" s="103" t="str">
        <f>IF($G13=0,"*",IF(転記作業用!$AK13=0,"-",転記作業用!AD13))</f>
        <v>-</v>
      </c>
      <c r="AC13" s="103" t="str">
        <f>IF($G13=0,"*",IF(転記作業用!$AK13=0,"-",転記作業用!AE13))</f>
        <v>-</v>
      </c>
      <c r="AD13" s="103" t="str">
        <f>IF($G13=0,"*",IF(転記作業用!$AK13=0,"-",転記作業用!AF13))</f>
        <v>-</v>
      </c>
      <c r="AE13" s="103" t="str">
        <f>IF($G13=0,"*",IF(転記作業用!$AK13=0,"-",転記作業用!AG13))</f>
        <v>-</v>
      </c>
      <c r="AF13" s="103" t="str">
        <f>IF($G13=0,"*",IF(転記作業用!$AK13=0,"-",転記作業用!AH13))</f>
        <v>-</v>
      </c>
      <c r="AG13" s="103" t="str">
        <f>IF($G13=0,"*",IF(転記作業用!$AK13=0,"-",転記作業用!AI13))</f>
        <v>-</v>
      </c>
      <c r="AH13" s="103" t="str">
        <f>IF($G13=0,"*",IF(転記作業用!$AK13=0,"-",転記作業用!AJ13))</f>
        <v>-</v>
      </c>
      <c r="AI13" s="103" t="str">
        <f>IF($H13=0,"*",IF(転記作業用!$AW13=0,"-",転記作業用!AL13))</f>
        <v>-</v>
      </c>
      <c r="AJ13" s="103" t="str">
        <f>IF($H13=0,"*",IF(転記作業用!$AW13=0,"-",転記作業用!AM13))</f>
        <v>-</v>
      </c>
      <c r="AK13" s="103" t="str">
        <f>IF($H13=0,"*",IF(転記作業用!$AW13=0,"-",転記作業用!AN13))</f>
        <v>-</v>
      </c>
      <c r="AL13" s="103" t="str">
        <f>IF($H13=0,"*",IF(転記作業用!$AW13=0,"-",転記作業用!AO13))</f>
        <v>-</v>
      </c>
      <c r="AM13" s="103" t="str">
        <f>IF($H13=0,"*",IF(転記作業用!$AW13=0,"-",転記作業用!AP13))</f>
        <v>-</v>
      </c>
      <c r="AN13" s="103" t="str">
        <f>IF($H13=0,"*",IF(転記作業用!$AW13=0,"-",転記作業用!AQ13))</f>
        <v>-</v>
      </c>
      <c r="AO13" s="103" t="str">
        <f>IF($H13=0,"*",IF(転記作業用!$AW13=0,"-",転記作業用!AR13))</f>
        <v>-</v>
      </c>
      <c r="AP13" s="103" t="str">
        <f>IF($H13=0,"*",IF(転記作業用!$AW13=0,"-",転記作業用!AS13))</f>
        <v>-</v>
      </c>
      <c r="AQ13" s="103" t="str">
        <f>IF($H13=0,"*",IF(転記作業用!$AW13=0,"-",転記作業用!AT13))</f>
        <v>-</v>
      </c>
      <c r="AR13" s="103" t="str">
        <f>IF($H13=0,"*",IF(転記作業用!$AW13=0,"-",転記作業用!AU13))</f>
        <v>-</v>
      </c>
      <c r="AS13" s="103" t="str">
        <f>IF($H13=0,"*",IF(転記作業用!$AW13=0,"-",転記作業用!AV13))</f>
        <v>-</v>
      </c>
      <c r="AT13" s="103" t="str">
        <f>IF($I13=0,"*",IF(転記作業用!$BM13=0,"-",転記作業用!AX13))</f>
        <v>-</v>
      </c>
      <c r="AU13" s="103" t="str">
        <f>IF($I13=0,"*",IF(転記作業用!$BM13=0,"-",転記作業用!AY13))</f>
        <v>-</v>
      </c>
      <c r="AV13" s="103" t="str">
        <f>IF($I13=0,"*",IF(転記作業用!$BM13=0,"-",転記作業用!AZ13))</f>
        <v>-</v>
      </c>
      <c r="AW13" s="103" t="str">
        <f>IF($I13=0,"*",IF(転記作業用!$BM13=0,"-",転記作業用!BA13))</f>
        <v>-</v>
      </c>
      <c r="AX13" s="103" t="str">
        <f>IF($I13=0,"*",IF(転記作業用!$BM13=0,"-",転記作業用!BB13))</f>
        <v>-</v>
      </c>
      <c r="AY13" s="103" t="str">
        <f>IF($I13=0,"*",IF(転記作業用!$BM13=0,"-",転記作業用!BC13))</f>
        <v>-</v>
      </c>
      <c r="AZ13" s="103" t="str">
        <f>IF($I13=0,"*",IF(転記作業用!$BM13=0,"-",転記作業用!BD13))</f>
        <v>-</v>
      </c>
      <c r="BA13" s="103" t="str">
        <f>IF($I13=0,"*",IF(転記作業用!$BM13=0,"-",転記作業用!BE13))</f>
        <v>-</v>
      </c>
      <c r="BB13" s="103" t="str">
        <f>IF($I13=0,"*",IF(転記作業用!$BM13=0,"-",転記作業用!BF13))</f>
        <v>-</v>
      </c>
      <c r="BC13" s="103" t="str">
        <f>IF($I13=0,"*",IF(転記作業用!$BM13=0,"-",転記作業用!BG13))</f>
        <v>-</v>
      </c>
      <c r="BD13" s="103" t="str">
        <f>IF($I13=0,"*",IF(転記作業用!$BM13=0,"-",転記作業用!BH13))</f>
        <v>-</v>
      </c>
      <c r="BE13" s="103" t="str">
        <f>IF($I13=0,"*",IF(転記作業用!$BM13=0,"-",転記作業用!BI13))</f>
        <v>-</v>
      </c>
      <c r="BF13" s="103" t="str">
        <f>IF($I13=0,"*",IF(転記作業用!$BM13=0,"-",転記作業用!BJ13))</f>
        <v>-</v>
      </c>
      <c r="BG13" s="103" t="str">
        <f>IF($I13=0,"*",IF(転記作業用!$BM13=0,"-",転記作業用!BK13))</f>
        <v>-</v>
      </c>
      <c r="BH13" s="103" t="str">
        <f>IF($I13=0,"*",IF(転記作業用!$BM13=0,"-",転記作業用!BL13))</f>
        <v>-</v>
      </c>
      <c r="BI13" s="103" t="str">
        <f>IF('在宅生活改善調査（利用者票）'!BI22="","-",'在宅生活改善調査（利用者票）'!BI22)</f>
        <v>-</v>
      </c>
      <c r="BJ13" s="103" t="str">
        <f>IF($BI13=4,"*",IF(転記作業用!$CK13=0,"-",転記作業用!BO13))</f>
        <v>-</v>
      </c>
      <c r="BK13" s="103" t="str">
        <f>IF($BI13=4,"*",IF(転記作業用!$CK13=0,"-",転記作業用!BP13))</f>
        <v>-</v>
      </c>
      <c r="BL13" s="103" t="str">
        <f>IF($BI13=4,"*",IF(転記作業用!$CK13=0,"-",転記作業用!BQ13))</f>
        <v>-</v>
      </c>
      <c r="BM13" s="103" t="str">
        <f>IF($BI13=4,"*",IF(転記作業用!$CK13=0,"-",転記作業用!BR13))</f>
        <v>-</v>
      </c>
      <c r="BN13" s="103" t="str">
        <f>IF($BI13=4,"*",IF(転記作業用!$CK13=0,"-",転記作業用!BS13))</f>
        <v>-</v>
      </c>
      <c r="BO13" s="103" t="str">
        <f>IF($BI13=4,"*",IF(転記作業用!$CK13=0,"-",転記作業用!BT13))</f>
        <v>-</v>
      </c>
      <c r="BP13" s="103" t="str">
        <f>IF($BI13=4,"*",IF(転記作業用!$CK13=0,"-",転記作業用!BU13))</f>
        <v>-</v>
      </c>
      <c r="BQ13" s="103" t="str">
        <f>IF($BI13=4,"*",IF(転記作業用!$CK13=0,"-",転記作業用!BV13))</f>
        <v>-</v>
      </c>
      <c r="BR13" s="103" t="str">
        <f>IF($BI13=4,"*",IF(転記作業用!$CK13=0,"-",転記作業用!BW13))</f>
        <v>-</v>
      </c>
      <c r="BS13" s="103" t="str">
        <f>IF($BI13=4,"*",IF(転記作業用!$CK13=0,"-",転記作業用!BX13))</f>
        <v>-</v>
      </c>
      <c r="BT13" s="103" t="str">
        <f>IF($BI13=4,"*",IF(転記作業用!$CK13=0,"-",転記作業用!BY13))</f>
        <v>-</v>
      </c>
      <c r="BU13" s="103" t="str">
        <f>IF($BI13=4,"*",IF(転記作業用!$CK13=0,"-",転記作業用!BZ13))</f>
        <v>-</v>
      </c>
      <c r="BV13" s="103" t="str">
        <f>IF($BI13=4,"*",IF(転記作業用!$CK13=0,"-",転記作業用!CA13))</f>
        <v>-</v>
      </c>
      <c r="BW13" s="103" t="str">
        <f>IF($BI13=4,"*",IF(転記作業用!$CK13=0,"-",転記作業用!CB13))</f>
        <v>-</v>
      </c>
      <c r="BX13" s="103" t="str">
        <f>IF($BI13=4,"*",IF(転記作業用!$CK13=0,"-",転記作業用!CC13))</f>
        <v>-</v>
      </c>
      <c r="BY13" s="103" t="str">
        <f>IF($BI13=4,"*",IF(転記作業用!$CK13=0,"-",転記作業用!CD13))</f>
        <v>-</v>
      </c>
      <c r="BZ13" s="103" t="str">
        <f>IF($BI13=4,"*",IF(転記作業用!$CK13=0,"-",転記作業用!CE13))</f>
        <v>-</v>
      </c>
      <c r="CA13" s="103" t="str">
        <f>IF($BI13=4,"*",IF(転記作業用!$CK13=0,"-",転記作業用!CF13))</f>
        <v>-</v>
      </c>
      <c r="CB13" s="103" t="str">
        <f>IF($BI13=4,"*",IF(転記作業用!$CK13=0,"-",転記作業用!CG13))</f>
        <v>-</v>
      </c>
      <c r="CC13" s="103" t="str">
        <f>IF(転記作業用!$CJ13=0,"*",IF('在宅生活改善調査（利用者票）'!CC22="","-",'在宅生活改善調査（利用者票）'!CC22))</f>
        <v>*</v>
      </c>
      <c r="CD13" s="103" t="str">
        <f>IF(転記作業用!CI13=0,"*",IF('在宅生活改善調査（利用者票）'!CD22="","-",'在宅生活改善調査（利用者票）'!CD22))</f>
        <v>*</v>
      </c>
      <c r="CE13" s="103" t="str">
        <f>IF(CB13&lt;&gt;1,"*",IF('在宅生活改善調査（利用者票）'!CE22="","-",'在宅生活改善調査（利用者票）'!CE22))</f>
        <v>*</v>
      </c>
      <c r="CF13" t="str">
        <f>IF(OR('在宅生活改善調査（利用者票）'!CG22&lt;&gt;"",'在宅生活改善調査（利用者票）'!CH22&lt;&gt;"",'在宅生活改善調査（利用者票）'!CI22&lt;&gt;"",'在宅生活改善調査（利用者票）'!CJ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,'在宅生活改善調査（利用者票）'!CP22&lt;&gt;"",'在宅生活改善調査（利用者票）'!CQ22&lt;&gt;"",'在宅生活改善調査（利用者票）'!CR22&lt;&gt;"",'在宅生活改善調査（利用者票）'!CS22&lt;&gt;""),"回答エラーが残っています。","")</f>
        <v/>
      </c>
    </row>
    <row r="14" spans="1:84">
      <c r="A14" s="104" t="str">
        <f>IF(SUM(B14:CE14)=0,"",10)</f>
        <v/>
      </c>
      <c r="B14" s="103" t="str">
        <f>IF('在宅生活改善調査（利用者票）'!B23="","-",'在宅生活改善調査（利用者票）'!B23)</f>
        <v>-</v>
      </c>
      <c r="C14" s="103" t="str">
        <f>IF('在宅生活改善調査（利用者票）'!C23="","-",'在宅生活改善調査（利用者票）'!C23)</f>
        <v>-</v>
      </c>
      <c r="D14" s="103" t="str">
        <f>IF('在宅生活改善調査（利用者票）'!D23="","-",'在宅生活改善調査（利用者票）'!D23)</f>
        <v>-</v>
      </c>
      <c r="E14" s="103" t="str">
        <f>IF(転記作業用!$K14=0,"-",転記作業用!D14)</f>
        <v>-</v>
      </c>
      <c r="F14" s="103" t="str">
        <f>IF(転記作業用!$K14=0,"-",転記作業用!E14)</f>
        <v>-</v>
      </c>
      <c r="G14" s="103" t="str">
        <f>IF(転記作業用!$K14=0,"-",転記作業用!F14)</f>
        <v>-</v>
      </c>
      <c r="H14" s="103" t="str">
        <f>IF(転記作業用!$K14=0,"-",転記作業用!G14)</f>
        <v>-</v>
      </c>
      <c r="I14" s="103" t="str">
        <f>IF(転記作業用!$K14=0,"-",転記作業用!H14)</f>
        <v>-</v>
      </c>
      <c r="J14" s="103" t="str">
        <f>IF(転記作業用!$K14=0,"-",転記作業用!I14)</f>
        <v>-</v>
      </c>
      <c r="K14" s="103" t="str">
        <f>IF(転記作業用!$K14=0,"-",転記作業用!J14)</f>
        <v>-</v>
      </c>
      <c r="L14" s="103" t="str">
        <f>IF(転記作業用!$S14=0,"-",転記作業用!L14)</f>
        <v>-</v>
      </c>
      <c r="M14" s="103" t="str">
        <f>IF(転記作業用!$S14=0,"-",転記作業用!M14)</f>
        <v>-</v>
      </c>
      <c r="N14" s="103" t="str">
        <f>IF(転記作業用!$S14=0,"-",転記作業用!N14)</f>
        <v>-</v>
      </c>
      <c r="O14" s="103" t="str">
        <f>IF(転記作業用!$S14=0,"-",転記作業用!O14)</f>
        <v>-</v>
      </c>
      <c r="P14" s="103" t="str">
        <f>IF(転記作業用!$S14=0,"-",転記作業用!P14)</f>
        <v>-</v>
      </c>
      <c r="Q14" s="103" t="str">
        <f>IF(転記作業用!$S14=0,"-",転記作業用!Q14)</f>
        <v>-</v>
      </c>
      <c r="R14" s="103" t="str">
        <f>IF(転記作業用!$S14=0,"-",転記作業用!R14)</f>
        <v>-</v>
      </c>
      <c r="S14" s="103" t="str">
        <f>IF(転記作業用!$AB14=0,"-",転記作業用!T14)</f>
        <v>-</v>
      </c>
      <c r="T14" s="103" t="str">
        <f>IF(転記作業用!$AB14=0,"-",転記作業用!U14)</f>
        <v>-</v>
      </c>
      <c r="U14" s="103" t="str">
        <f>IF(転記作業用!$AB14=0,"-",転記作業用!V14)</f>
        <v>-</v>
      </c>
      <c r="V14" s="103" t="str">
        <f>IF(転記作業用!$AB14=0,"-",転記作業用!W14)</f>
        <v>-</v>
      </c>
      <c r="W14" s="103" t="str">
        <f>IF(転記作業用!$AB14=0,"-",転記作業用!X14)</f>
        <v>-</v>
      </c>
      <c r="X14" s="103" t="str">
        <f>IF(転記作業用!$AB14=0,"-",転記作業用!Y14)</f>
        <v>-</v>
      </c>
      <c r="Y14" s="103" t="str">
        <f>IF(転記作業用!$AB14=0,"-",転記作業用!Z14)</f>
        <v>-</v>
      </c>
      <c r="Z14" s="103" t="str">
        <f>IF(転記作業用!$AB14=0,"-",転記作業用!AA14)</f>
        <v>-</v>
      </c>
      <c r="AA14" s="103" t="str">
        <f>IF($G14=0,"*",IF(転記作業用!$AK14=0,"-",転記作業用!AC14))</f>
        <v>-</v>
      </c>
      <c r="AB14" s="103" t="str">
        <f>IF($G14=0,"*",IF(転記作業用!$AK14=0,"-",転記作業用!AD14))</f>
        <v>-</v>
      </c>
      <c r="AC14" s="103" t="str">
        <f>IF($G14=0,"*",IF(転記作業用!$AK14=0,"-",転記作業用!AE14))</f>
        <v>-</v>
      </c>
      <c r="AD14" s="103" t="str">
        <f>IF($G14=0,"*",IF(転記作業用!$AK14=0,"-",転記作業用!AF14))</f>
        <v>-</v>
      </c>
      <c r="AE14" s="103" t="str">
        <f>IF($G14=0,"*",IF(転記作業用!$AK14=0,"-",転記作業用!AG14))</f>
        <v>-</v>
      </c>
      <c r="AF14" s="103" t="str">
        <f>IF($G14=0,"*",IF(転記作業用!$AK14=0,"-",転記作業用!AH14))</f>
        <v>-</v>
      </c>
      <c r="AG14" s="103" t="str">
        <f>IF($G14=0,"*",IF(転記作業用!$AK14=0,"-",転記作業用!AI14))</f>
        <v>-</v>
      </c>
      <c r="AH14" s="103" t="str">
        <f>IF($G14=0,"*",IF(転記作業用!$AK14=0,"-",転記作業用!AJ14))</f>
        <v>-</v>
      </c>
      <c r="AI14" s="103" t="str">
        <f>IF($H14=0,"*",IF(転記作業用!$AW14=0,"-",転記作業用!AL14))</f>
        <v>-</v>
      </c>
      <c r="AJ14" s="103" t="str">
        <f>IF($H14=0,"*",IF(転記作業用!$AW14=0,"-",転記作業用!AM14))</f>
        <v>-</v>
      </c>
      <c r="AK14" s="103" t="str">
        <f>IF($H14=0,"*",IF(転記作業用!$AW14=0,"-",転記作業用!AN14))</f>
        <v>-</v>
      </c>
      <c r="AL14" s="103" t="str">
        <f>IF($H14=0,"*",IF(転記作業用!$AW14=0,"-",転記作業用!AO14))</f>
        <v>-</v>
      </c>
      <c r="AM14" s="103" t="str">
        <f>IF($H14=0,"*",IF(転記作業用!$AW14=0,"-",転記作業用!AP14))</f>
        <v>-</v>
      </c>
      <c r="AN14" s="103" t="str">
        <f>IF($H14=0,"*",IF(転記作業用!$AW14=0,"-",転記作業用!AQ14))</f>
        <v>-</v>
      </c>
      <c r="AO14" s="103" t="str">
        <f>IF($H14=0,"*",IF(転記作業用!$AW14=0,"-",転記作業用!AR14))</f>
        <v>-</v>
      </c>
      <c r="AP14" s="103" t="str">
        <f>IF($H14=0,"*",IF(転記作業用!$AW14=0,"-",転記作業用!AS14))</f>
        <v>-</v>
      </c>
      <c r="AQ14" s="103" t="str">
        <f>IF($H14=0,"*",IF(転記作業用!$AW14=0,"-",転記作業用!AT14))</f>
        <v>-</v>
      </c>
      <c r="AR14" s="103" t="str">
        <f>IF($H14=0,"*",IF(転記作業用!$AW14=0,"-",転記作業用!AU14))</f>
        <v>-</v>
      </c>
      <c r="AS14" s="103" t="str">
        <f>IF($H14=0,"*",IF(転記作業用!$AW14=0,"-",転記作業用!AV14))</f>
        <v>-</v>
      </c>
      <c r="AT14" s="103" t="str">
        <f>IF($I14=0,"*",IF(転記作業用!$BM14=0,"-",転記作業用!AX14))</f>
        <v>-</v>
      </c>
      <c r="AU14" s="103" t="str">
        <f>IF($I14=0,"*",IF(転記作業用!$BM14=0,"-",転記作業用!AY14))</f>
        <v>-</v>
      </c>
      <c r="AV14" s="103" t="str">
        <f>IF($I14=0,"*",IF(転記作業用!$BM14=0,"-",転記作業用!AZ14))</f>
        <v>-</v>
      </c>
      <c r="AW14" s="103" t="str">
        <f>IF($I14=0,"*",IF(転記作業用!$BM14=0,"-",転記作業用!BA14))</f>
        <v>-</v>
      </c>
      <c r="AX14" s="103" t="str">
        <f>IF($I14=0,"*",IF(転記作業用!$BM14=0,"-",転記作業用!BB14))</f>
        <v>-</v>
      </c>
      <c r="AY14" s="103" t="str">
        <f>IF($I14=0,"*",IF(転記作業用!$BM14=0,"-",転記作業用!BC14))</f>
        <v>-</v>
      </c>
      <c r="AZ14" s="103" t="str">
        <f>IF($I14=0,"*",IF(転記作業用!$BM14=0,"-",転記作業用!BD14))</f>
        <v>-</v>
      </c>
      <c r="BA14" s="103" t="str">
        <f>IF($I14=0,"*",IF(転記作業用!$BM14=0,"-",転記作業用!BE14))</f>
        <v>-</v>
      </c>
      <c r="BB14" s="103" t="str">
        <f>IF($I14=0,"*",IF(転記作業用!$BM14=0,"-",転記作業用!BF14))</f>
        <v>-</v>
      </c>
      <c r="BC14" s="103" t="str">
        <f>IF($I14=0,"*",IF(転記作業用!$BM14=0,"-",転記作業用!BG14))</f>
        <v>-</v>
      </c>
      <c r="BD14" s="103" t="str">
        <f>IF($I14=0,"*",IF(転記作業用!$BM14=0,"-",転記作業用!BH14))</f>
        <v>-</v>
      </c>
      <c r="BE14" s="103" t="str">
        <f>IF($I14=0,"*",IF(転記作業用!$BM14=0,"-",転記作業用!BI14))</f>
        <v>-</v>
      </c>
      <c r="BF14" s="103" t="str">
        <f>IF($I14=0,"*",IF(転記作業用!$BM14=0,"-",転記作業用!BJ14))</f>
        <v>-</v>
      </c>
      <c r="BG14" s="103" t="str">
        <f>IF($I14=0,"*",IF(転記作業用!$BM14=0,"-",転記作業用!BK14))</f>
        <v>-</v>
      </c>
      <c r="BH14" s="103" t="str">
        <f>IF($I14=0,"*",IF(転記作業用!$BM14=0,"-",転記作業用!BL14))</f>
        <v>-</v>
      </c>
      <c r="BI14" s="103" t="str">
        <f>IF('在宅生活改善調査（利用者票）'!BI23="","-",'在宅生活改善調査（利用者票）'!BI23)</f>
        <v>-</v>
      </c>
      <c r="BJ14" s="103" t="str">
        <f>IF($BI14=4,"*",IF(転記作業用!$CK14=0,"-",転記作業用!BO14))</f>
        <v>-</v>
      </c>
      <c r="BK14" s="103" t="str">
        <f>IF($BI14=4,"*",IF(転記作業用!$CK14=0,"-",転記作業用!BP14))</f>
        <v>-</v>
      </c>
      <c r="BL14" s="103" t="str">
        <f>IF($BI14=4,"*",IF(転記作業用!$CK14=0,"-",転記作業用!BQ14))</f>
        <v>-</v>
      </c>
      <c r="BM14" s="103" t="str">
        <f>IF($BI14=4,"*",IF(転記作業用!$CK14=0,"-",転記作業用!BR14))</f>
        <v>-</v>
      </c>
      <c r="BN14" s="103" t="str">
        <f>IF($BI14=4,"*",IF(転記作業用!$CK14=0,"-",転記作業用!BS14))</f>
        <v>-</v>
      </c>
      <c r="BO14" s="103" t="str">
        <f>IF($BI14=4,"*",IF(転記作業用!$CK14=0,"-",転記作業用!BT14))</f>
        <v>-</v>
      </c>
      <c r="BP14" s="103" t="str">
        <f>IF($BI14=4,"*",IF(転記作業用!$CK14=0,"-",転記作業用!BU14))</f>
        <v>-</v>
      </c>
      <c r="BQ14" s="103" t="str">
        <f>IF($BI14=4,"*",IF(転記作業用!$CK14=0,"-",転記作業用!BV14))</f>
        <v>-</v>
      </c>
      <c r="BR14" s="103" t="str">
        <f>IF($BI14=4,"*",IF(転記作業用!$CK14=0,"-",転記作業用!BW14))</f>
        <v>-</v>
      </c>
      <c r="BS14" s="103" t="str">
        <f>IF($BI14=4,"*",IF(転記作業用!$CK14=0,"-",転記作業用!BX14))</f>
        <v>-</v>
      </c>
      <c r="BT14" s="103" t="str">
        <f>IF($BI14=4,"*",IF(転記作業用!$CK14=0,"-",転記作業用!BY14))</f>
        <v>-</v>
      </c>
      <c r="BU14" s="103" t="str">
        <f>IF($BI14=4,"*",IF(転記作業用!$CK14=0,"-",転記作業用!BZ14))</f>
        <v>-</v>
      </c>
      <c r="BV14" s="103" t="str">
        <f>IF($BI14=4,"*",IF(転記作業用!$CK14=0,"-",転記作業用!CA14))</f>
        <v>-</v>
      </c>
      <c r="BW14" s="103" t="str">
        <f>IF($BI14=4,"*",IF(転記作業用!$CK14=0,"-",転記作業用!CB14))</f>
        <v>-</v>
      </c>
      <c r="BX14" s="103" t="str">
        <f>IF($BI14=4,"*",IF(転記作業用!$CK14=0,"-",転記作業用!CC14))</f>
        <v>-</v>
      </c>
      <c r="BY14" s="103" t="str">
        <f>IF($BI14=4,"*",IF(転記作業用!$CK14=0,"-",転記作業用!CD14))</f>
        <v>-</v>
      </c>
      <c r="BZ14" s="103" t="str">
        <f>IF($BI14=4,"*",IF(転記作業用!$CK14=0,"-",転記作業用!CE14))</f>
        <v>-</v>
      </c>
      <c r="CA14" s="103" t="str">
        <f>IF($BI14=4,"*",IF(転記作業用!$CK14=0,"-",転記作業用!CF14))</f>
        <v>-</v>
      </c>
      <c r="CB14" s="103" t="str">
        <f>IF($BI14=4,"*",IF(転記作業用!$CK14=0,"-",転記作業用!CG14))</f>
        <v>-</v>
      </c>
      <c r="CC14" s="103" t="str">
        <f>IF(転記作業用!$CJ14=0,"*",IF('在宅生活改善調査（利用者票）'!CC23="","-",'在宅生活改善調査（利用者票）'!CC23))</f>
        <v>*</v>
      </c>
      <c r="CD14" s="103" t="str">
        <f>IF(転記作業用!CI14=0,"*",IF('在宅生活改善調査（利用者票）'!CD23="","-",'在宅生活改善調査（利用者票）'!CD23))</f>
        <v>*</v>
      </c>
      <c r="CE14" s="103" t="str">
        <f>IF(CB14&lt;&gt;1,"*",IF('在宅生活改善調査（利用者票）'!CE23="","-",'在宅生活改善調査（利用者票）'!CE23))</f>
        <v>*</v>
      </c>
      <c r="CF14" t="str">
        <f>IF(OR('在宅生活改善調査（利用者票）'!CG23&lt;&gt;"",'在宅生活改善調査（利用者票）'!CH23&lt;&gt;"",'在宅生活改善調査（利用者票）'!CI23&lt;&gt;"",'在宅生活改善調査（利用者票）'!CJ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,'在宅生活改善調査（利用者票）'!CP23&lt;&gt;"",'在宅生活改善調査（利用者票）'!CQ23&lt;&gt;"",'在宅生活改善調査（利用者票）'!CR23&lt;&gt;"",'在宅生活改善調査（利用者票）'!CS23&lt;&gt;""),"回答エラーが残っています。","")</f>
        <v/>
      </c>
    </row>
    <row r="15" spans="1:84">
      <c r="A15" s="104" t="str">
        <f>IF(SUM(B15:CE15)=0,"",11)</f>
        <v/>
      </c>
      <c r="B15" s="103" t="str">
        <f>IF('在宅生活改善調査（利用者票）'!B24="","-",'在宅生活改善調査（利用者票）'!B24)</f>
        <v>-</v>
      </c>
      <c r="C15" s="103" t="str">
        <f>IF('在宅生活改善調査（利用者票）'!C24="","-",'在宅生活改善調査（利用者票）'!C24)</f>
        <v>-</v>
      </c>
      <c r="D15" s="103" t="str">
        <f>IF('在宅生活改善調査（利用者票）'!D24="","-",'在宅生活改善調査（利用者票）'!D24)</f>
        <v>-</v>
      </c>
      <c r="E15" s="103" t="str">
        <f>IF(転記作業用!$K15=0,"-",転記作業用!D15)</f>
        <v>-</v>
      </c>
      <c r="F15" s="103" t="str">
        <f>IF(転記作業用!$K15=0,"-",転記作業用!E15)</f>
        <v>-</v>
      </c>
      <c r="G15" s="103" t="str">
        <f>IF(転記作業用!$K15=0,"-",転記作業用!F15)</f>
        <v>-</v>
      </c>
      <c r="H15" s="103" t="str">
        <f>IF(転記作業用!$K15=0,"-",転記作業用!G15)</f>
        <v>-</v>
      </c>
      <c r="I15" s="103" t="str">
        <f>IF(転記作業用!$K15=0,"-",転記作業用!H15)</f>
        <v>-</v>
      </c>
      <c r="J15" s="103" t="str">
        <f>IF(転記作業用!$K15=0,"-",転記作業用!I15)</f>
        <v>-</v>
      </c>
      <c r="K15" s="103" t="str">
        <f>IF(転記作業用!$K15=0,"-",転記作業用!J15)</f>
        <v>-</v>
      </c>
      <c r="L15" s="103" t="str">
        <f>IF(転記作業用!$S15=0,"-",転記作業用!L15)</f>
        <v>-</v>
      </c>
      <c r="M15" s="103" t="str">
        <f>IF(転記作業用!$S15=0,"-",転記作業用!M15)</f>
        <v>-</v>
      </c>
      <c r="N15" s="103" t="str">
        <f>IF(転記作業用!$S15=0,"-",転記作業用!N15)</f>
        <v>-</v>
      </c>
      <c r="O15" s="103" t="str">
        <f>IF(転記作業用!$S15=0,"-",転記作業用!O15)</f>
        <v>-</v>
      </c>
      <c r="P15" s="103" t="str">
        <f>IF(転記作業用!$S15=0,"-",転記作業用!P15)</f>
        <v>-</v>
      </c>
      <c r="Q15" s="103" t="str">
        <f>IF(転記作業用!$S15=0,"-",転記作業用!Q15)</f>
        <v>-</v>
      </c>
      <c r="R15" s="103" t="str">
        <f>IF(転記作業用!$S15=0,"-",転記作業用!R15)</f>
        <v>-</v>
      </c>
      <c r="S15" s="103" t="str">
        <f>IF(転記作業用!$AB15=0,"-",転記作業用!T15)</f>
        <v>-</v>
      </c>
      <c r="T15" s="103" t="str">
        <f>IF(転記作業用!$AB15=0,"-",転記作業用!U15)</f>
        <v>-</v>
      </c>
      <c r="U15" s="103" t="str">
        <f>IF(転記作業用!$AB15=0,"-",転記作業用!V15)</f>
        <v>-</v>
      </c>
      <c r="V15" s="103" t="str">
        <f>IF(転記作業用!$AB15=0,"-",転記作業用!W15)</f>
        <v>-</v>
      </c>
      <c r="W15" s="103" t="str">
        <f>IF(転記作業用!$AB15=0,"-",転記作業用!X15)</f>
        <v>-</v>
      </c>
      <c r="X15" s="103" t="str">
        <f>IF(転記作業用!$AB15=0,"-",転記作業用!Y15)</f>
        <v>-</v>
      </c>
      <c r="Y15" s="103" t="str">
        <f>IF(転記作業用!$AB15=0,"-",転記作業用!Z15)</f>
        <v>-</v>
      </c>
      <c r="Z15" s="103" t="str">
        <f>IF(転記作業用!$AB15=0,"-",転記作業用!AA15)</f>
        <v>-</v>
      </c>
      <c r="AA15" s="103" t="str">
        <f>IF($G15=0,"*",IF(転記作業用!$AK15=0,"-",転記作業用!AC15))</f>
        <v>-</v>
      </c>
      <c r="AB15" s="103" t="str">
        <f>IF($G15=0,"*",IF(転記作業用!$AK15=0,"-",転記作業用!AD15))</f>
        <v>-</v>
      </c>
      <c r="AC15" s="103" t="str">
        <f>IF($G15=0,"*",IF(転記作業用!$AK15=0,"-",転記作業用!AE15))</f>
        <v>-</v>
      </c>
      <c r="AD15" s="103" t="str">
        <f>IF($G15=0,"*",IF(転記作業用!$AK15=0,"-",転記作業用!AF15))</f>
        <v>-</v>
      </c>
      <c r="AE15" s="103" t="str">
        <f>IF($G15=0,"*",IF(転記作業用!$AK15=0,"-",転記作業用!AG15))</f>
        <v>-</v>
      </c>
      <c r="AF15" s="103" t="str">
        <f>IF($G15=0,"*",IF(転記作業用!$AK15=0,"-",転記作業用!AH15))</f>
        <v>-</v>
      </c>
      <c r="AG15" s="103" t="str">
        <f>IF($G15=0,"*",IF(転記作業用!$AK15=0,"-",転記作業用!AI15))</f>
        <v>-</v>
      </c>
      <c r="AH15" s="103" t="str">
        <f>IF($G15=0,"*",IF(転記作業用!$AK15=0,"-",転記作業用!AJ15))</f>
        <v>-</v>
      </c>
      <c r="AI15" s="103" t="str">
        <f>IF($H15=0,"*",IF(転記作業用!$AW15=0,"-",転記作業用!AL15))</f>
        <v>-</v>
      </c>
      <c r="AJ15" s="103" t="str">
        <f>IF($H15=0,"*",IF(転記作業用!$AW15=0,"-",転記作業用!AM15))</f>
        <v>-</v>
      </c>
      <c r="AK15" s="103" t="str">
        <f>IF($H15=0,"*",IF(転記作業用!$AW15=0,"-",転記作業用!AN15))</f>
        <v>-</v>
      </c>
      <c r="AL15" s="103" t="str">
        <f>IF($H15=0,"*",IF(転記作業用!$AW15=0,"-",転記作業用!AO15))</f>
        <v>-</v>
      </c>
      <c r="AM15" s="103" t="str">
        <f>IF($H15=0,"*",IF(転記作業用!$AW15=0,"-",転記作業用!AP15))</f>
        <v>-</v>
      </c>
      <c r="AN15" s="103" t="str">
        <f>IF($H15=0,"*",IF(転記作業用!$AW15=0,"-",転記作業用!AQ15))</f>
        <v>-</v>
      </c>
      <c r="AO15" s="103" t="str">
        <f>IF($H15=0,"*",IF(転記作業用!$AW15=0,"-",転記作業用!AR15))</f>
        <v>-</v>
      </c>
      <c r="AP15" s="103" t="str">
        <f>IF($H15=0,"*",IF(転記作業用!$AW15=0,"-",転記作業用!AS15))</f>
        <v>-</v>
      </c>
      <c r="AQ15" s="103" t="str">
        <f>IF($H15=0,"*",IF(転記作業用!$AW15=0,"-",転記作業用!AT15))</f>
        <v>-</v>
      </c>
      <c r="AR15" s="103" t="str">
        <f>IF($H15=0,"*",IF(転記作業用!$AW15=0,"-",転記作業用!AU15))</f>
        <v>-</v>
      </c>
      <c r="AS15" s="103" t="str">
        <f>IF($H15=0,"*",IF(転記作業用!$AW15=0,"-",転記作業用!AV15))</f>
        <v>-</v>
      </c>
      <c r="AT15" s="103" t="str">
        <f>IF($I15=0,"*",IF(転記作業用!$BM15=0,"-",転記作業用!AX15))</f>
        <v>-</v>
      </c>
      <c r="AU15" s="103" t="str">
        <f>IF($I15=0,"*",IF(転記作業用!$BM15=0,"-",転記作業用!AY15))</f>
        <v>-</v>
      </c>
      <c r="AV15" s="103" t="str">
        <f>IF($I15=0,"*",IF(転記作業用!$BM15=0,"-",転記作業用!AZ15))</f>
        <v>-</v>
      </c>
      <c r="AW15" s="103" t="str">
        <f>IF($I15=0,"*",IF(転記作業用!$BM15=0,"-",転記作業用!BA15))</f>
        <v>-</v>
      </c>
      <c r="AX15" s="103" t="str">
        <f>IF($I15=0,"*",IF(転記作業用!$BM15=0,"-",転記作業用!BB15))</f>
        <v>-</v>
      </c>
      <c r="AY15" s="103" t="str">
        <f>IF($I15=0,"*",IF(転記作業用!$BM15=0,"-",転記作業用!BC15))</f>
        <v>-</v>
      </c>
      <c r="AZ15" s="103" t="str">
        <f>IF($I15=0,"*",IF(転記作業用!$BM15=0,"-",転記作業用!BD15))</f>
        <v>-</v>
      </c>
      <c r="BA15" s="103" t="str">
        <f>IF($I15=0,"*",IF(転記作業用!$BM15=0,"-",転記作業用!BE15))</f>
        <v>-</v>
      </c>
      <c r="BB15" s="103" t="str">
        <f>IF($I15=0,"*",IF(転記作業用!$BM15=0,"-",転記作業用!BF15))</f>
        <v>-</v>
      </c>
      <c r="BC15" s="103" t="str">
        <f>IF($I15=0,"*",IF(転記作業用!$BM15=0,"-",転記作業用!BG15))</f>
        <v>-</v>
      </c>
      <c r="BD15" s="103" t="str">
        <f>IF($I15=0,"*",IF(転記作業用!$BM15=0,"-",転記作業用!BH15))</f>
        <v>-</v>
      </c>
      <c r="BE15" s="103" t="str">
        <f>IF($I15=0,"*",IF(転記作業用!$BM15=0,"-",転記作業用!BI15))</f>
        <v>-</v>
      </c>
      <c r="BF15" s="103" t="str">
        <f>IF($I15=0,"*",IF(転記作業用!$BM15=0,"-",転記作業用!BJ15))</f>
        <v>-</v>
      </c>
      <c r="BG15" s="103" t="str">
        <f>IF($I15=0,"*",IF(転記作業用!$BM15=0,"-",転記作業用!BK15))</f>
        <v>-</v>
      </c>
      <c r="BH15" s="103" t="str">
        <f>IF($I15=0,"*",IF(転記作業用!$BM15=0,"-",転記作業用!BL15))</f>
        <v>-</v>
      </c>
      <c r="BI15" s="103" t="str">
        <f>IF('在宅生活改善調査（利用者票）'!BI24="","-",'在宅生活改善調査（利用者票）'!BI24)</f>
        <v>-</v>
      </c>
      <c r="BJ15" s="103" t="str">
        <f>IF($BI15=4,"*",IF(転記作業用!$CK15=0,"-",転記作業用!BO15))</f>
        <v>-</v>
      </c>
      <c r="BK15" s="103" t="str">
        <f>IF($BI15=4,"*",IF(転記作業用!$CK15=0,"-",転記作業用!BP15))</f>
        <v>-</v>
      </c>
      <c r="BL15" s="103" t="str">
        <f>IF($BI15=4,"*",IF(転記作業用!$CK15=0,"-",転記作業用!BQ15))</f>
        <v>-</v>
      </c>
      <c r="BM15" s="103" t="str">
        <f>IF($BI15=4,"*",IF(転記作業用!$CK15=0,"-",転記作業用!BR15))</f>
        <v>-</v>
      </c>
      <c r="BN15" s="103" t="str">
        <f>IF($BI15=4,"*",IF(転記作業用!$CK15=0,"-",転記作業用!BS15))</f>
        <v>-</v>
      </c>
      <c r="BO15" s="103" t="str">
        <f>IF($BI15=4,"*",IF(転記作業用!$CK15=0,"-",転記作業用!BT15))</f>
        <v>-</v>
      </c>
      <c r="BP15" s="103" t="str">
        <f>IF($BI15=4,"*",IF(転記作業用!$CK15=0,"-",転記作業用!BU15))</f>
        <v>-</v>
      </c>
      <c r="BQ15" s="103" t="str">
        <f>IF($BI15=4,"*",IF(転記作業用!$CK15=0,"-",転記作業用!BV15))</f>
        <v>-</v>
      </c>
      <c r="BR15" s="103" t="str">
        <f>IF($BI15=4,"*",IF(転記作業用!$CK15=0,"-",転記作業用!BW15))</f>
        <v>-</v>
      </c>
      <c r="BS15" s="103" t="str">
        <f>IF($BI15=4,"*",IF(転記作業用!$CK15=0,"-",転記作業用!BX15))</f>
        <v>-</v>
      </c>
      <c r="BT15" s="103" t="str">
        <f>IF($BI15=4,"*",IF(転記作業用!$CK15=0,"-",転記作業用!BY15))</f>
        <v>-</v>
      </c>
      <c r="BU15" s="103" t="str">
        <f>IF($BI15=4,"*",IF(転記作業用!$CK15=0,"-",転記作業用!BZ15))</f>
        <v>-</v>
      </c>
      <c r="BV15" s="103" t="str">
        <f>IF($BI15=4,"*",IF(転記作業用!$CK15=0,"-",転記作業用!CA15))</f>
        <v>-</v>
      </c>
      <c r="BW15" s="103" t="str">
        <f>IF($BI15=4,"*",IF(転記作業用!$CK15=0,"-",転記作業用!CB15))</f>
        <v>-</v>
      </c>
      <c r="BX15" s="103" t="str">
        <f>IF($BI15=4,"*",IF(転記作業用!$CK15=0,"-",転記作業用!CC15))</f>
        <v>-</v>
      </c>
      <c r="BY15" s="103" t="str">
        <f>IF($BI15=4,"*",IF(転記作業用!$CK15=0,"-",転記作業用!CD15))</f>
        <v>-</v>
      </c>
      <c r="BZ15" s="103" t="str">
        <f>IF($BI15=4,"*",IF(転記作業用!$CK15=0,"-",転記作業用!CE15))</f>
        <v>-</v>
      </c>
      <c r="CA15" s="103" t="str">
        <f>IF($BI15=4,"*",IF(転記作業用!$CK15=0,"-",転記作業用!CF15))</f>
        <v>-</v>
      </c>
      <c r="CB15" s="103" t="str">
        <f>IF($BI15=4,"*",IF(転記作業用!$CK15=0,"-",転記作業用!CG15))</f>
        <v>-</v>
      </c>
      <c r="CC15" s="103" t="str">
        <f>IF(転記作業用!$CJ15=0,"*",IF('在宅生活改善調査（利用者票）'!CC24="","-",'在宅生活改善調査（利用者票）'!CC24))</f>
        <v>*</v>
      </c>
      <c r="CD15" s="103" t="str">
        <f>IF(転記作業用!CI15=0,"*",IF('在宅生活改善調査（利用者票）'!CD24="","-",'在宅生活改善調査（利用者票）'!CD24))</f>
        <v>*</v>
      </c>
      <c r="CE15" s="103" t="str">
        <f>IF(CB15&lt;&gt;1,"*",IF('在宅生活改善調査（利用者票）'!CE24="","-",'在宅生活改善調査（利用者票）'!CE24))</f>
        <v>*</v>
      </c>
      <c r="CF15" t="str">
        <f>IF(OR('在宅生活改善調査（利用者票）'!CG24&lt;&gt;"",'在宅生活改善調査（利用者票）'!CH24&lt;&gt;"",'在宅生活改善調査（利用者票）'!CI24&lt;&gt;"",'在宅生活改善調査（利用者票）'!CJ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,'在宅生活改善調査（利用者票）'!CP24&lt;&gt;"",'在宅生活改善調査（利用者票）'!CQ24&lt;&gt;"",'在宅生活改善調査（利用者票）'!CR24&lt;&gt;"",'在宅生活改善調査（利用者票）'!CS24&lt;&gt;""),"回答エラーが残っています。","")</f>
        <v/>
      </c>
    </row>
    <row r="16" spans="1:84">
      <c r="A16" s="104" t="str">
        <f>IF(SUM(B16:CE16)=0,"",12)</f>
        <v/>
      </c>
      <c r="B16" s="103" t="str">
        <f>IF('在宅生活改善調査（利用者票）'!B25="","-",'在宅生活改善調査（利用者票）'!B25)</f>
        <v>-</v>
      </c>
      <c r="C16" s="103" t="str">
        <f>IF('在宅生活改善調査（利用者票）'!C25="","-",'在宅生活改善調査（利用者票）'!C25)</f>
        <v>-</v>
      </c>
      <c r="D16" s="103" t="str">
        <f>IF('在宅生活改善調査（利用者票）'!D25="","-",'在宅生活改善調査（利用者票）'!D25)</f>
        <v>-</v>
      </c>
      <c r="E16" s="103" t="str">
        <f>IF(転記作業用!$K16=0,"-",転記作業用!D16)</f>
        <v>-</v>
      </c>
      <c r="F16" s="103" t="str">
        <f>IF(転記作業用!$K16=0,"-",転記作業用!E16)</f>
        <v>-</v>
      </c>
      <c r="G16" s="103" t="str">
        <f>IF(転記作業用!$K16=0,"-",転記作業用!F16)</f>
        <v>-</v>
      </c>
      <c r="H16" s="103" t="str">
        <f>IF(転記作業用!$K16=0,"-",転記作業用!G16)</f>
        <v>-</v>
      </c>
      <c r="I16" s="103" t="str">
        <f>IF(転記作業用!$K16=0,"-",転記作業用!H16)</f>
        <v>-</v>
      </c>
      <c r="J16" s="103" t="str">
        <f>IF(転記作業用!$K16=0,"-",転記作業用!I16)</f>
        <v>-</v>
      </c>
      <c r="K16" s="103" t="str">
        <f>IF(転記作業用!$K16=0,"-",転記作業用!J16)</f>
        <v>-</v>
      </c>
      <c r="L16" s="103" t="str">
        <f>IF(転記作業用!$S16=0,"-",転記作業用!L16)</f>
        <v>-</v>
      </c>
      <c r="M16" s="103" t="str">
        <f>IF(転記作業用!$S16=0,"-",転記作業用!M16)</f>
        <v>-</v>
      </c>
      <c r="N16" s="103" t="str">
        <f>IF(転記作業用!$S16=0,"-",転記作業用!N16)</f>
        <v>-</v>
      </c>
      <c r="O16" s="103" t="str">
        <f>IF(転記作業用!$S16=0,"-",転記作業用!O16)</f>
        <v>-</v>
      </c>
      <c r="P16" s="103" t="str">
        <f>IF(転記作業用!$S16=0,"-",転記作業用!P16)</f>
        <v>-</v>
      </c>
      <c r="Q16" s="103" t="str">
        <f>IF(転記作業用!$S16=0,"-",転記作業用!Q16)</f>
        <v>-</v>
      </c>
      <c r="R16" s="103" t="str">
        <f>IF(転記作業用!$S16=0,"-",転記作業用!R16)</f>
        <v>-</v>
      </c>
      <c r="S16" s="103" t="str">
        <f>IF(転記作業用!$AB16=0,"-",転記作業用!T16)</f>
        <v>-</v>
      </c>
      <c r="T16" s="103" t="str">
        <f>IF(転記作業用!$AB16=0,"-",転記作業用!U16)</f>
        <v>-</v>
      </c>
      <c r="U16" s="103" t="str">
        <f>IF(転記作業用!$AB16=0,"-",転記作業用!V16)</f>
        <v>-</v>
      </c>
      <c r="V16" s="103" t="str">
        <f>IF(転記作業用!$AB16=0,"-",転記作業用!W16)</f>
        <v>-</v>
      </c>
      <c r="W16" s="103" t="str">
        <f>IF(転記作業用!$AB16=0,"-",転記作業用!X16)</f>
        <v>-</v>
      </c>
      <c r="X16" s="103" t="str">
        <f>IF(転記作業用!$AB16=0,"-",転記作業用!Y16)</f>
        <v>-</v>
      </c>
      <c r="Y16" s="103" t="str">
        <f>IF(転記作業用!$AB16=0,"-",転記作業用!Z16)</f>
        <v>-</v>
      </c>
      <c r="Z16" s="103" t="str">
        <f>IF(転記作業用!$AB16=0,"-",転記作業用!AA16)</f>
        <v>-</v>
      </c>
      <c r="AA16" s="103" t="str">
        <f>IF($G16=0,"*",IF(転記作業用!$AK16=0,"-",転記作業用!AC16))</f>
        <v>-</v>
      </c>
      <c r="AB16" s="103" t="str">
        <f>IF($G16=0,"*",IF(転記作業用!$AK16=0,"-",転記作業用!AD16))</f>
        <v>-</v>
      </c>
      <c r="AC16" s="103" t="str">
        <f>IF($G16=0,"*",IF(転記作業用!$AK16=0,"-",転記作業用!AE16))</f>
        <v>-</v>
      </c>
      <c r="AD16" s="103" t="str">
        <f>IF($G16=0,"*",IF(転記作業用!$AK16=0,"-",転記作業用!AF16))</f>
        <v>-</v>
      </c>
      <c r="AE16" s="103" t="str">
        <f>IF($G16=0,"*",IF(転記作業用!$AK16=0,"-",転記作業用!AG16))</f>
        <v>-</v>
      </c>
      <c r="AF16" s="103" t="str">
        <f>IF($G16=0,"*",IF(転記作業用!$AK16=0,"-",転記作業用!AH16))</f>
        <v>-</v>
      </c>
      <c r="AG16" s="103" t="str">
        <f>IF($G16=0,"*",IF(転記作業用!$AK16=0,"-",転記作業用!AI16))</f>
        <v>-</v>
      </c>
      <c r="AH16" s="103" t="str">
        <f>IF($G16=0,"*",IF(転記作業用!$AK16=0,"-",転記作業用!AJ16))</f>
        <v>-</v>
      </c>
      <c r="AI16" s="103" t="str">
        <f>IF($H16=0,"*",IF(転記作業用!$AW16=0,"-",転記作業用!AL16))</f>
        <v>-</v>
      </c>
      <c r="AJ16" s="103" t="str">
        <f>IF($H16=0,"*",IF(転記作業用!$AW16=0,"-",転記作業用!AM16))</f>
        <v>-</v>
      </c>
      <c r="AK16" s="103" t="str">
        <f>IF($H16=0,"*",IF(転記作業用!$AW16=0,"-",転記作業用!AN16))</f>
        <v>-</v>
      </c>
      <c r="AL16" s="103" t="str">
        <f>IF($H16=0,"*",IF(転記作業用!$AW16=0,"-",転記作業用!AO16))</f>
        <v>-</v>
      </c>
      <c r="AM16" s="103" t="str">
        <f>IF($H16=0,"*",IF(転記作業用!$AW16=0,"-",転記作業用!AP16))</f>
        <v>-</v>
      </c>
      <c r="AN16" s="103" t="str">
        <f>IF($H16=0,"*",IF(転記作業用!$AW16=0,"-",転記作業用!AQ16))</f>
        <v>-</v>
      </c>
      <c r="AO16" s="103" t="str">
        <f>IF($H16=0,"*",IF(転記作業用!$AW16=0,"-",転記作業用!AR16))</f>
        <v>-</v>
      </c>
      <c r="AP16" s="103" t="str">
        <f>IF($H16=0,"*",IF(転記作業用!$AW16=0,"-",転記作業用!AS16))</f>
        <v>-</v>
      </c>
      <c r="AQ16" s="103" t="str">
        <f>IF($H16=0,"*",IF(転記作業用!$AW16=0,"-",転記作業用!AT16))</f>
        <v>-</v>
      </c>
      <c r="AR16" s="103" t="str">
        <f>IF($H16=0,"*",IF(転記作業用!$AW16=0,"-",転記作業用!AU16))</f>
        <v>-</v>
      </c>
      <c r="AS16" s="103" t="str">
        <f>IF($H16=0,"*",IF(転記作業用!$AW16=0,"-",転記作業用!AV16))</f>
        <v>-</v>
      </c>
      <c r="AT16" s="103" t="str">
        <f>IF($I16=0,"*",IF(転記作業用!$BM16=0,"-",転記作業用!AX16))</f>
        <v>-</v>
      </c>
      <c r="AU16" s="103" t="str">
        <f>IF($I16=0,"*",IF(転記作業用!$BM16=0,"-",転記作業用!AY16))</f>
        <v>-</v>
      </c>
      <c r="AV16" s="103" t="str">
        <f>IF($I16=0,"*",IF(転記作業用!$BM16=0,"-",転記作業用!AZ16))</f>
        <v>-</v>
      </c>
      <c r="AW16" s="103" t="str">
        <f>IF($I16=0,"*",IF(転記作業用!$BM16=0,"-",転記作業用!BA16))</f>
        <v>-</v>
      </c>
      <c r="AX16" s="103" t="str">
        <f>IF($I16=0,"*",IF(転記作業用!$BM16=0,"-",転記作業用!BB16))</f>
        <v>-</v>
      </c>
      <c r="AY16" s="103" t="str">
        <f>IF($I16=0,"*",IF(転記作業用!$BM16=0,"-",転記作業用!BC16))</f>
        <v>-</v>
      </c>
      <c r="AZ16" s="103" t="str">
        <f>IF($I16=0,"*",IF(転記作業用!$BM16=0,"-",転記作業用!BD16))</f>
        <v>-</v>
      </c>
      <c r="BA16" s="103" t="str">
        <f>IF($I16=0,"*",IF(転記作業用!$BM16=0,"-",転記作業用!BE16))</f>
        <v>-</v>
      </c>
      <c r="BB16" s="103" t="str">
        <f>IF($I16=0,"*",IF(転記作業用!$BM16=0,"-",転記作業用!BF16))</f>
        <v>-</v>
      </c>
      <c r="BC16" s="103" t="str">
        <f>IF($I16=0,"*",IF(転記作業用!$BM16=0,"-",転記作業用!BG16))</f>
        <v>-</v>
      </c>
      <c r="BD16" s="103" t="str">
        <f>IF($I16=0,"*",IF(転記作業用!$BM16=0,"-",転記作業用!BH16))</f>
        <v>-</v>
      </c>
      <c r="BE16" s="103" t="str">
        <f>IF($I16=0,"*",IF(転記作業用!$BM16=0,"-",転記作業用!BI16))</f>
        <v>-</v>
      </c>
      <c r="BF16" s="103" t="str">
        <f>IF($I16=0,"*",IF(転記作業用!$BM16=0,"-",転記作業用!BJ16))</f>
        <v>-</v>
      </c>
      <c r="BG16" s="103" t="str">
        <f>IF($I16=0,"*",IF(転記作業用!$BM16=0,"-",転記作業用!BK16))</f>
        <v>-</v>
      </c>
      <c r="BH16" s="103" t="str">
        <f>IF($I16=0,"*",IF(転記作業用!$BM16=0,"-",転記作業用!BL16))</f>
        <v>-</v>
      </c>
      <c r="BI16" s="103" t="str">
        <f>IF('在宅生活改善調査（利用者票）'!BI25="","-",'在宅生活改善調査（利用者票）'!BI25)</f>
        <v>-</v>
      </c>
      <c r="BJ16" s="103" t="str">
        <f>IF($BI16=4,"*",IF(転記作業用!$CK16=0,"-",転記作業用!BO16))</f>
        <v>-</v>
      </c>
      <c r="BK16" s="103" t="str">
        <f>IF($BI16=4,"*",IF(転記作業用!$CK16=0,"-",転記作業用!BP16))</f>
        <v>-</v>
      </c>
      <c r="BL16" s="103" t="str">
        <f>IF($BI16=4,"*",IF(転記作業用!$CK16=0,"-",転記作業用!BQ16))</f>
        <v>-</v>
      </c>
      <c r="BM16" s="103" t="str">
        <f>IF($BI16=4,"*",IF(転記作業用!$CK16=0,"-",転記作業用!BR16))</f>
        <v>-</v>
      </c>
      <c r="BN16" s="103" t="str">
        <f>IF($BI16=4,"*",IF(転記作業用!$CK16=0,"-",転記作業用!BS16))</f>
        <v>-</v>
      </c>
      <c r="BO16" s="103" t="str">
        <f>IF($BI16=4,"*",IF(転記作業用!$CK16=0,"-",転記作業用!BT16))</f>
        <v>-</v>
      </c>
      <c r="BP16" s="103" t="str">
        <f>IF($BI16=4,"*",IF(転記作業用!$CK16=0,"-",転記作業用!BU16))</f>
        <v>-</v>
      </c>
      <c r="BQ16" s="103" t="str">
        <f>IF($BI16=4,"*",IF(転記作業用!$CK16=0,"-",転記作業用!BV16))</f>
        <v>-</v>
      </c>
      <c r="BR16" s="103" t="str">
        <f>IF($BI16=4,"*",IF(転記作業用!$CK16=0,"-",転記作業用!BW16))</f>
        <v>-</v>
      </c>
      <c r="BS16" s="103" t="str">
        <f>IF($BI16=4,"*",IF(転記作業用!$CK16=0,"-",転記作業用!BX16))</f>
        <v>-</v>
      </c>
      <c r="BT16" s="103" t="str">
        <f>IF($BI16=4,"*",IF(転記作業用!$CK16=0,"-",転記作業用!BY16))</f>
        <v>-</v>
      </c>
      <c r="BU16" s="103" t="str">
        <f>IF($BI16=4,"*",IF(転記作業用!$CK16=0,"-",転記作業用!BZ16))</f>
        <v>-</v>
      </c>
      <c r="BV16" s="103" t="str">
        <f>IF($BI16=4,"*",IF(転記作業用!$CK16=0,"-",転記作業用!CA16))</f>
        <v>-</v>
      </c>
      <c r="BW16" s="103" t="str">
        <f>IF($BI16=4,"*",IF(転記作業用!$CK16=0,"-",転記作業用!CB16))</f>
        <v>-</v>
      </c>
      <c r="BX16" s="103" t="str">
        <f>IF($BI16=4,"*",IF(転記作業用!$CK16=0,"-",転記作業用!CC16))</f>
        <v>-</v>
      </c>
      <c r="BY16" s="103" t="str">
        <f>IF($BI16=4,"*",IF(転記作業用!$CK16=0,"-",転記作業用!CD16))</f>
        <v>-</v>
      </c>
      <c r="BZ16" s="103" t="str">
        <f>IF($BI16=4,"*",IF(転記作業用!$CK16=0,"-",転記作業用!CE16))</f>
        <v>-</v>
      </c>
      <c r="CA16" s="103" t="str">
        <f>IF($BI16=4,"*",IF(転記作業用!$CK16=0,"-",転記作業用!CF16))</f>
        <v>-</v>
      </c>
      <c r="CB16" s="103" t="str">
        <f>IF($BI16=4,"*",IF(転記作業用!$CK16=0,"-",転記作業用!CG16))</f>
        <v>-</v>
      </c>
      <c r="CC16" s="103" t="str">
        <f>IF(転記作業用!$CJ16=0,"*",IF('在宅生活改善調査（利用者票）'!CC25="","-",'在宅生活改善調査（利用者票）'!CC25))</f>
        <v>*</v>
      </c>
      <c r="CD16" s="103" t="str">
        <f>IF(転記作業用!CI16=0,"*",IF('在宅生活改善調査（利用者票）'!CD25="","-",'在宅生活改善調査（利用者票）'!CD25))</f>
        <v>*</v>
      </c>
      <c r="CE16" s="103" t="str">
        <f>IF(CB16&lt;&gt;1,"*",IF('在宅生活改善調査（利用者票）'!CE25="","-",'在宅生活改善調査（利用者票）'!CE25))</f>
        <v>*</v>
      </c>
      <c r="CF16" t="str">
        <f>IF(OR('在宅生活改善調査（利用者票）'!CG25&lt;&gt;"",'在宅生活改善調査（利用者票）'!CH25&lt;&gt;"",'在宅生活改善調査（利用者票）'!CI25&lt;&gt;"",'在宅生活改善調査（利用者票）'!CJ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,'在宅生活改善調査（利用者票）'!CP25&lt;&gt;"",'在宅生活改善調査（利用者票）'!CQ25&lt;&gt;"",'在宅生活改善調査（利用者票）'!CR25&lt;&gt;"",'在宅生活改善調査（利用者票）'!CS25&lt;&gt;""),"回答エラーが残っています。","")</f>
        <v/>
      </c>
    </row>
    <row r="17" spans="1:84">
      <c r="A17" s="104" t="str">
        <f>IF(SUM(B17:CE17)=0,"",13)</f>
        <v/>
      </c>
      <c r="B17" s="103" t="str">
        <f>IF('在宅生活改善調査（利用者票）'!B26="","-",'在宅生活改善調査（利用者票）'!B26)</f>
        <v>-</v>
      </c>
      <c r="C17" s="103" t="str">
        <f>IF('在宅生活改善調査（利用者票）'!C26="","-",'在宅生活改善調査（利用者票）'!C26)</f>
        <v>-</v>
      </c>
      <c r="D17" s="103" t="str">
        <f>IF('在宅生活改善調査（利用者票）'!D26="","-",'在宅生活改善調査（利用者票）'!D26)</f>
        <v>-</v>
      </c>
      <c r="E17" s="103" t="str">
        <f>IF(転記作業用!$K17=0,"-",転記作業用!D17)</f>
        <v>-</v>
      </c>
      <c r="F17" s="103" t="str">
        <f>IF(転記作業用!$K17=0,"-",転記作業用!E17)</f>
        <v>-</v>
      </c>
      <c r="G17" s="103" t="str">
        <f>IF(転記作業用!$K17=0,"-",転記作業用!F17)</f>
        <v>-</v>
      </c>
      <c r="H17" s="103" t="str">
        <f>IF(転記作業用!$K17=0,"-",転記作業用!G17)</f>
        <v>-</v>
      </c>
      <c r="I17" s="103" t="str">
        <f>IF(転記作業用!$K17=0,"-",転記作業用!H17)</f>
        <v>-</v>
      </c>
      <c r="J17" s="103" t="str">
        <f>IF(転記作業用!$K17=0,"-",転記作業用!I17)</f>
        <v>-</v>
      </c>
      <c r="K17" s="103" t="str">
        <f>IF(転記作業用!$K17=0,"-",転記作業用!J17)</f>
        <v>-</v>
      </c>
      <c r="L17" s="103" t="str">
        <f>IF(転記作業用!$S17=0,"-",転記作業用!L17)</f>
        <v>-</v>
      </c>
      <c r="M17" s="103" t="str">
        <f>IF(転記作業用!$S17=0,"-",転記作業用!M17)</f>
        <v>-</v>
      </c>
      <c r="N17" s="103" t="str">
        <f>IF(転記作業用!$S17=0,"-",転記作業用!N17)</f>
        <v>-</v>
      </c>
      <c r="O17" s="103" t="str">
        <f>IF(転記作業用!$S17=0,"-",転記作業用!O17)</f>
        <v>-</v>
      </c>
      <c r="P17" s="103" t="str">
        <f>IF(転記作業用!$S17=0,"-",転記作業用!P17)</f>
        <v>-</v>
      </c>
      <c r="Q17" s="103" t="str">
        <f>IF(転記作業用!$S17=0,"-",転記作業用!Q17)</f>
        <v>-</v>
      </c>
      <c r="R17" s="103" t="str">
        <f>IF(転記作業用!$S17=0,"-",転記作業用!R17)</f>
        <v>-</v>
      </c>
      <c r="S17" s="103" t="str">
        <f>IF(転記作業用!$AB17=0,"-",転記作業用!T17)</f>
        <v>-</v>
      </c>
      <c r="T17" s="103" t="str">
        <f>IF(転記作業用!$AB17=0,"-",転記作業用!U17)</f>
        <v>-</v>
      </c>
      <c r="U17" s="103" t="str">
        <f>IF(転記作業用!$AB17=0,"-",転記作業用!V17)</f>
        <v>-</v>
      </c>
      <c r="V17" s="103" t="str">
        <f>IF(転記作業用!$AB17=0,"-",転記作業用!W17)</f>
        <v>-</v>
      </c>
      <c r="W17" s="103" t="str">
        <f>IF(転記作業用!$AB17=0,"-",転記作業用!X17)</f>
        <v>-</v>
      </c>
      <c r="X17" s="103" t="str">
        <f>IF(転記作業用!$AB17=0,"-",転記作業用!Y17)</f>
        <v>-</v>
      </c>
      <c r="Y17" s="103" t="str">
        <f>IF(転記作業用!$AB17=0,"-",転記作業用!Z17)</f>
        <v>-</v>
      </c>
      <c r="Z17" s="103" t="str">
        <f>IF(転記作業用!$AB17=0,"-",転記作業用!AA17)</f>
        <v>-</v>
      </c>
      <c r="AA17" s="103" t="str">
        <f>IF($G17=0,"*",IF(転記作業用!$AK17=0,"-",転記作業用!AC17))</f>
        <v>-</v>
      </c>
      <c r="AB17" s="103" t="str">
        <f>IF($G17=0,"*",IF(転記作業用!$AK17=0,"-",転記作業用!AD17))</f>
        <v>-</v>
      </c>
      <c r="AC17" s="103" t="str">
        <f>IF($G17=0,"*",IF(転記作業用!$AK17=0,"-",転記作業用!AE17))</f>
        <v>-</v>
      </c>
      <c r="AD17" s="103" t="str">
        <f>IF($G17=0,"*",IF(転記作業用!$AK17=0,"-",転記作業用!AF17))</f>
        <v>-</v>
      </c>
      <c r="AE17" s="103" t="str">
        <f>IF($G17=0,"*",IF(転記作業用!$AK17=0,"-",転記作業用!AG17))</f>
        <v>-</v>
      </c>
      <c r="AF17" s="103" t="str">
        <f>IF($G17=0,"*",IF(転記作業用!$AK17=0,"-",転記作業用!AH17))</f>
        <v>-</v>
      </c>
      <c r="AG17" s="103" t="str">
        <f>IF($G17=0,"*",IF(転記作業用!$AK17=0,"-",転記作業用!AI17))</f>
        <v>-</v>
      </c>
      <c r="AH17" s="103" t="str">
        <f>IF($G17=0,"*",IF(転記作業用!$AK17=0,"-",転記作業用!AJ17))</f>
        <v>-</v>
      </c>
      <c r="AI17" s="103" t="str">
        <f>IF($H17=0,"*",IF(転記作業用!$AW17=0,"-",転記作業用!AL17))</f>
        <v>-</v>
      </c>
      <c r="AJ17" s="103" t="str">
        <f>IF($H17=0,"*",IF(転記作業用!$AW17=0,"-",転記作業用!AM17))</f>
        <v>-</v>
      </c>
      <c r="AK17" s="103" t="str">
        <f>IF($H17=0,"*",IF(転記作業用!$AW17=0,"-",転記作業用!AN17))</f>
        <v>-</v>
      </c>
      <c r="AL17" s="103" t="str">
        <f>IF($H17=0,"*",IF(転記作業用!$AW17=0,"-",転記作業用!AO17))</f>
        <v>-</v>
      </c>
      <c r="AM17" s="103" t="str">
        <f>IF($H17=0,"*",IF(転記作業用!$AW17=0,"-",転記作業用!AP17))</f>
        <v>-</v>
      </c>
      <c r="AN17" s="103" t="str">
        <f>IF($H17=0,"*",IF(転記作業用!$AW17=0,"-",転記作業用!AQ17))</f>
        <v>-</v>
      </c>
      <c r="AO17" s="103" t="str">
        <f>IF($H17=0,"*",IF(転記作業用!$AW17=0,"-",転記作業用!AR17))</f>
        <v>-</v>
      </c>
      <c r="AP17" s="103" t="str">
        <f>IF($H17=0,"*",IF(転記作業用!$AW17=0,"-",転記作業用!AS17))</f>
        <v>-</v>
      </c>
      <c r="AQ17" s="103" t="str">
        <f>IF($H17=0,"*",IF(転記作業用!$AW17=0,"-",転記作業用!AT17))</f>
        <v>-</v>
      </c>
      <c r="AR17" s="103" t="str">
        <f>IF($H17=0,"*",IF(転記作業用!$AW17=0,"-",転記作業用!AU17))</f>
        <v>-</v>
      </c>
      <c r="AS17" s="103" t="str">
        <f>IF($H17=0,"*",IF(転記作業用!$AW17=0,"-",転記作業用!AV17))</f>
        <v>-</v>
      </c>
      <c r="AT17" s="103" t="str">
        <f>IF($I17=0,"*",IF(転記作業用!$BM17=0,"-",転記作業用!AX17))</f>
        <v>-</v>
      </c>
      <c r="AU17" s="103" t="str">
        <f>IF($I17=0,"*",IF(転記作業用!$BM17=0,"-",転記作業用!AY17))</f>
        <v>-</v>
      </c>
      <c r="AV17" s="103" t="str">
        <f>IF($I17=0,"*",IF(転記作業用!$BM17=0,"-",転記作業用!AZ17))</f>
        <v>-</v>
      </c>
      <c r="AW17" s="103" t="str">
        <f>IF($I17=0,"*",IF(転記作業用!$BM17=0,"-",転記作業用!BA17))</f>
        <v>-</v>
      </c>
      <c r="AX17" s="103" t="str">
        <f>IF($I17=0,"*",IF(転記作業用!$BM17=0,"-",転記作業用!BB17))</f>
        <v>-</v>
      </c>
      <c r="AY17" s="103" t="str">
        <f>IF($I17=0,"*",IF(転記作業用!$BM17=0,"-",転記作業用!BC17))</f>
        <v>-</v>
      </c>
      <c r="AZ17" s="103" t="str">
        <f>IF($I17=0,"*",IF(転記作業用!$BM17=0,"-",転記作業用!BD17))</f>
        <v>-</v>
      </c>
      <c r="BA17" s="103" t="str">
        <f>IF($I17=0,"*",IF(転記作業用!$BM17=0,"-",転記作業用!BE17))</f>
        <v>-</v>
      </c>
      <c r="BB17" s="103" t="str">
        <f>IF($I17=0,"*",IF(転記作業用!$BM17=0,"-",転記作業用!BF17))</f>
        <v>-</v>
      </c>
      <c r="BC17" s="103" t="str">
        <f>IF($I17=0,"*",IF(転記作業用!$BM17=0,"-",転記作業用!BG17))</f>
        <v>-</v>
      </c>
      <c r="BD17" s="103" t="str">
        <f>IF($I17=0,"*",IF(転記作業用!$BM17=0,"-",転記作業用!BH17))</f>
        <v>-</v>
      </c>
      <c r="BE17" s="103" t="str">
        <f>IF($I17=0,"*",IF(転記作業用!$BM17=0,"-",転記作業用!BI17))</f>
        <v>-</v>
      </c>
      <c r="BF17" s="103" t="str">
        <f>IF($I17=0,"*",IF(転記作業用!$BM17=0,"-",転記作業用!BJ17))</f>
        <v>-</v>
      </c>
      <c r="BG17" s="103" t="str">
        <f>IF($I17=0,"*",IF(転記作業用!$BM17=0,"-",転記作業用!BK17))</f>
        <v>-</v>
      </c>
      <c r="BH17" s="103" t="str">
        <f>IF($I17=0,"*",IF(転記作業用!$BM17=0,"-",転記作業用!BL17))</f>
        <v>-</v>
      </c>
      <c r="BI17" s="103" t="str">
        <f>IF('在宅生活改善調査（利用者票）'!BI26="","-",'在宅生活改善調査（利用者票）'!BI26)</f>
        <v>-</v>
      </c>
      <c r="BJ17" s="103" t="str">
        <f>IF($BI17=4,"*",IF(転記作業用!$CK17=0,"-",転記作業用!BO17))</f>
        <v>-</v>
      </c>
      <c r="BK17" s="103" t="str">
        <f>IF($BI17=4,"*",IF(転記作業用!$CK17=0,"-",転記作業用!BP17))</f>
        <v>-</v>
      </c>
      <c r="BL17" s="103" t="str">
        <f>IF($BI17=4,"*",IF(転記作業用!$CK17=0,"-",転記作業用!BQ17))</f>
        <v>-</v>
      </c>
      <c r="BM17" s="103" t="str">
        <f>IF($BI17=4,"*",IF(転記作業用!$CK17=0,"-",転記作業用!BR17))</f>
        <v>-</v>
      </c>
      <c r="BN17" s="103" t="str">
        <f>IF($BI17=4,"*",IF(転記作業用!$CK17=0,"-",転記作業用!BS17))</f>
        <v>-</v>
      </c>
      <c r="BO17" s="103" t="str">
        <f>IF($BI17=4,"*",IF(転記作業用!$CK17=0,"-",転記作業用!BT17))</f>
        <v>-</v>
      </c>
      <c r="BP17" s="103" t="str">
        <f>IF($BI17=4,"*",IF(転記作業用!$CK17=0,"-",転記作業用!BU17))</f>
        <v>-</v>
      </c>
      <c r="BQ17" s="103" t="str">
        <f>IF($BI17=4,"*",IF(転記作業用!$CK17=0,"-",転記作業用!BV17))</f>
        <v>-</v>
      </c>
      <c r="BR17" s="103" t="str">
        <f>IF($BI17=4,"*",IF(転記作業用!$CK17=0,"-",転記作業用!BW17))</f>
        <v>-</v>
      </c>
      <c r="BS17" s="103" t="str">
        <f>IF($BI17=4,"*",IF(転記作業用!$CK17=0,"-",転記作業用!BX17))</f>
        <v>-</v>
      </c>
      <c r="BT17" s="103" t="str">
        <f>IF($BI17=4,"*",IF(転記作業用!$CK17=0,"-",転記作業用!BY17))</f>
        <v>-</v>
      </c>
      <c r="BU17" s="103" t="str">
        <f>IF($BI17=4,"*",IF(転記作業用!$CK17=0,"-",転記作業用!BZ17))</f>
        <v>-</v>
      </c>
      <c r="BV17" s="103" t="str">
        <f>IF($BI17=4,"*",IF(転記作業用!$CK17=0,"-",転記作業用!CA17))</f>
        <v>-</v>
      </c>
      <c r="BW17" s="103" t="str">
        <f>IF($BI17=4,"*",IF(転記作業用!$CK17=0,"-",転記作業用!CB17))</f>
        <v>-</v>
      </c>
      <c r="BX17" s="103" t="str">
        <f>IF($BI17=4,"*",IF(転記作業用!$CK17=0,"-",転記作業用!CC17))</f>
        <v>-</v>
      </c>
      <c r="BY17" s="103" t="str">
        <f>IF($BI17=4,"*",IF(転記作業用!$CK17=0,"-",転記作業用!CD17))</f>
        <v>-</v>
      </c>
      <c r="BZ17" s="103" t="str">
        <f>IF($BI17=4,"*",IF(転記作業用!$CK17=0,"-",転記作業用!CE17))</f>
        <v>-</v>
      </c>
      <c r="CA17" s="103" t="str">
        <f>IF($BI17=4,"*",IF(転記作業用!$CK17=0,"-",転記作業用!CF17))</f>
        <v>-</v>
      </c>
      <c r="CB17" s="103" t="str">
        <f>IF($BI17=4,"*",IF(転記作業用!$CK17=0,"-",転記作業用!CG17))</f>
        <v>-</v>
      </c>
      <c r="CC17" s="103" t="str">
        <f>IF(転記作業用!$CJ17=0,"*",IF('在宅生活改善調査（利用者票）'!CC26="","-",'在宅生活改善調査（利用者票）'!CC26))</f>
        <v>*</v>
      </c>
      <c r="CD17" s="103" t="str">
        <f>IF(転記作業用!CI17=0,"*",IF('在宅生活改善調査（利用者票）'!CD26="","-",'在宅生活改善調査（利用者票）'!CD26))</f>
        <v>*</v>
      </c>
      <c r="CE17" s="103" t="str">
        <f>IF(CB17&lt;&gt;1,"*",IF('在宅生活改善調査（利用者票）'!CE26="","-",'在宅生活改善調査（利用者票）'!CE26))</f>
        <v>*</v>
      </c>
      <c r="CF17" t="str">
        <f>IF(OR('在宅生活改善調査（利用者票）'!CG26&lt;&gt;"",'在宅生活改善調査（利用者票）'!CH26&lt;&gt;"",'在宅生活改善調査（利用者票）'!CI26&lt;&gt;"",'在宅生活改善調査（利用者票）'!CJ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,'在宅生活改善調査（利用者票）'!CP26&lt;&gt;"",'在宅生活改善調査（利用者票）'!CQ26&lt;&gt;"",'在宅生活改善調査（利用者票）'!CR26&lt;&gt;"",'在宅生活改善調査（利用者票）'!CS26&lt;&gt;""),"回答エラーが残っています。","")</f>
        <v/>
      </c>
    </row>
    <row r="18" spans="1:84">
      <c r="A18" s="104" t="str">
        <f>IF(SUM(B18:CE18)=0,"",14)</f>
        <v/>
      </c>
      <c r="B18" s="103" t="str">
        <f>IF('在宅生活改善調査（利用者票）'!B27="","-",'在宅生活改善調査（利用者票）'!B27)</f>
        <v>-</v>
      </c>
      <c r="C18" s="103" t="str">
        <f>IF('在宅生活改善調査（利用者票）'!C27="","-",'在宅生活改善調査（利用者票）'!C27)</f>
        <v>-</v>
      </c>
      <c r="D18" s="103" t="str">
        <f>IF('在宅生活改善調査（利用者票）'!D27="","-",'在宅生活改善調査（利用者票）'!D27)</f>
        <v>-</v>
      </c>
      <c r="E18" s="103" t="str">
        <f>IF(転記作業用!$K18=0,"-",転記作業用!D18)</f>
        <v>-</v>
      </c>
      <c r="F18" s="103" t="str">
        <f>IF(転記作業用!$K18=0,"-",転記作業用!E18)</f>
        <v>-</v>
      </c>
      <c r="G18" s="103" t="str">
        <f>IF(転記作業用!$K18=0,"-",転記作業用!F18)</f>
        <v>-</v>
      </c>
      <c r="H18" s="103" t="str">
        <f>IF(転記作業用!$K18=0,"-",転記作業用!G18)</f>
        <v>-</v>
      </c>
      <c r="I18" s="103" t="str">
        <f>IF(転記作業用!$K18=0,"-",転記作業用!H18)</f>
        <v>-</v>
      </c>
      <c r="J18" s="103" t="str">
        <f>IF(転記作業用!$K18=0,"-",転記作業用!I18)</f>
        <v>-</v>
      </c>
      <c r="K18" s="103" t="str">
        <f>IF(転記作業用!$K18=0,"-",転記作業用!J18)</f>
        <v>-</v>
      </c>
      <c r="L18" s="103" t="str">
        <f>IF(転記作業用!$S18=0,"-",転記作業用!L18)</f>
        <v>-</v>
      </c>
      <c r="M18" s="103" t="str">
        <f>IF(転記作業用!$S18=0,"-",転記作業用!M18)</f>
        <v>-</v>
      </c>
      <c r="N18" s="103" t="str">
        <f>IF(転記作業用!$S18=0,"-",転記作業用!N18)</f>
        <v>-</v>
      </c>
      <c r="O18" s="103" t="str">
        <f>IF(転記作業用!$S18=0,"-",転記作業用!O18)</f>
        <v>-</v>
      </c>
      <c r="P18" s="103" t="str">
        <f>IF(転記作業用!$S18=0,"-",転記作業用!P18)</f>
        <v>-</v>
      </c>
      <c r="Q18" s="103" t="str">
        <f>IF(転記作業用!$S18=0,"-",転記作業用!Q18)</f>
        <v>-</v>
      </c>
      <c r="R18" s="103" t="str">
        <f>IF(転記作業用!$S18=0,"-",転記作業用!R18)</f>
        <v>-</v>
      </c>
      <c r="S18" s="103" t="str">
        <f>IF(転記作業用!$AB18=0,"-",転記作業用!T18)</f>
        <v>-</v>
      </c>
      <c r="T18" s="103" t="str">
        <f>IF(転記作業用!$AB18=0,"-",転記作業用!U18)</f>
        <v>-</v>
      </c>
      <c r="U18" s="103" t="str">
        <f>IF(転記作業用!$AB18=0,"-",転記作業用!V18)</f>
        <v>-</v>
      </c>
      <c r="V18" s="103" t="str">
        <f>IF(転記作業用!$AB18=0,"-",転記作業用!W18)</f>
        <v>-</v>
      </c>
      <c r="W18" s="103" t="str">
        <f>IF(転記作業用!$AB18=0,"-",転記作業用!X18)</f>
        <v>-</v>
      </c>
      <c r="X18" s="103" t="str">
        <f>IF(転記作業用!$AB18=0,"-",転記作業用!Y18)</f>
        <v>-</v>
      </c>
      <c r="Y18" s="103" t="str">
        <f>IF(転記作業用!$AB18=0,"-",転記作業用!Z18)</f>
        <v>-</v>
      </c>
      <c r="Z18" s="103" t="str">
        <f>IF(転記作業用!$AB18=0,"-",転記作業用!AA18)</f>
        <v>-</v>
      </c>
      <c r="AA18" s="103" t="str">
        <f>IF($G18=0,"*",IF(転記作業用!$AK18=0,"-",転記作業用!AC18))</f>
        <v>-</v>
      </c>
      <c r="AB18" s="103" t="str">
        <f>IF($G18=0,"*",IF(転記作業用!$AK18=0,"-",転記作業用!AD18))</f>
        <v>-</v>
      </c>
      <c r="AC18" s="103" t="str">
        <f>IF($G18=0,"*",IF(転記作業用!$AK18=0,"-",転記作業用!AE18))</f>
        <v>-</v>
      </c>
      <c r="AD18" s="103" t="str">
        <f>IF($G18=0,"*",IF(転記作業用!$AK18=0,"-",転記作業用!AF18))</f>
        <v>-</v>
      </c>
      <c r="AE18" s="103" t="str">
        <f>IF($G18=0,"*",IF(転記作業用!$AK18=0,"-",転記作業用!AG18))</f>
        <v>-</v>
      </c>
      <c r="AF18" s="103" t="str">
        <f>IF($G18=0,"*",IF(転記作業用!$AK18=0,"-",転記作業用!AH18))</f>
        <v>-</v>
      </c>
      <c r="AG18" s="103" t="str">
        <f>IF($G18=0,"*",IF(転記作業用!$AK18=0,"-",転記作業用!AI18))</f>
        <v>-</v>
      </c>
      <c r="AH18" s="103" t="str">
        <f>IF($G18=0,"*",IF(転記作業用!$AK18=0,"-",転記作業用!AJ18))</f>
        <v>-</v>
      </c>
      <c r="AI18" s="103" t="str">
        <f>IF($H18=0,"*",IF(転記作業用!$AW18=0,"-",転記作業用!AL18))</f>
        <v>-</v>
      </c>
      <c r="AJ18" s="103" t="str">
        <f>IF($H18=0,"*",IF(転記作業用!$AW18=0,"-",転記作業用!AM18))</f>
        <v>-</v>
      </c>
      <c r="AK18" s="103" t="str">
        <f>IF($H18=0,"*",IF(転記作業用!$AW18=0,"-",転記作業用!AN18))</f>
        <v>-</v>
      </c>
      <c r="AL18" s="103" t="str">
        <f>IF($H18=0,"*",IF(転記作業用!$AW18=0,"-",転記作業用!AO18))</f>
        <v>-</v>
      </c>
      <c r="AM18" s="103" t="str">
        <f>IF($H18=0,"*",IF(転記作業用!$AW18=0,"-",転記作業用!AP18))</f>
        <v>-</v>
      </c>
      <c r="AN18" s="103" t="str">
        <f>IF($H18=0,"*",IF(転記作業用!$AW18=0,"-",転記作業用!AQ18))</f>
        <v>-</v>
      </c>
      <c r="AO18" s="103" t="str">
        <f>IF($H18=0,"*",IF(転記作業用!$AW18=0,"-",転記作業用!AR18))</f>
        <v>-</v>
      </c>
      <c r="AP18" s="103" t="str">
        <f>IF($H18=0,"*",IF(転記作業用!$AW18=0,"-",転記作業用!AS18))</f>
        <v>-</v>
      </c>
      <c r="AQ18" s="103" t="str">
        <f>IF($H18=0,"*",IF(転記作業用!$AW18=0,"-",転記作業用!AT18))</f>
        <v>-</v>
      </c>
      <c r="AR18" s="103" t="str">
        <f>IF($H18=0,"*",IF(転記作業用!$AW18=0,"-",転記作業用!AU18))</f>
        <v>-</v>
      </c>
      <c r="AS18" s="103" t="str">
        <f>IF($H18=0,"*",IF(転記作業用!$AW18=0,"-",転記作業用!AV18))</f>
        <v>-</v>
      </c>
      <c r="AT18" s="103" t="str">
        <f>IF($I18=0,"*",IF(転記作業用!$BM18=0,"-",転記作業用!AX18))</f>
        <v>-</v>
      </c>
      <c r="AU18" s="103" t="str">
        <f>IF($I18=0,"*",IF(転記作業用!$BM18=0,"-",転記作業用!AY18))</f>
        <v>-</v>
      </c>
      <c r="AV18" s="103" t="str">
        <f>IF($I18=0,"*",IF(転記作業用!$BM18=0,"-",転記作業用!AZ18))</f>
        <v>-</v>
      </c>
      <c r="AW18" s="103" t="str">
        <f>IF($I18=0,"*",IF(転記作業用!$BM18=0,"-",転記作業用!BA18))</f>
        <v>-</v>
      </c>
      <c r="AX18" s="103" t="str">
        <f>IF($I18=0,"*",IF(転記作業用!$BM18=0,"-",転記作業用!BB18))</f>
        <v>-</v>
      </c>
      <c r="AY18" s="103" t="str">
        <f>IF($I18=0,"*",IF(転記作業用!$BM18=0,"-",転記作業用!BC18))</f>
        <v>-</v>
      </c>
      <c r="AZ18" s="103" t="str">
        <f>IF($I18=0,"*",IF(転記作業用!$BM18=0,"-",転記作業用!BD18))</f>
        <v>-</v>
      </c>
      <c r="BA18" s="103" t="str">
        <f>IF($I18=0,"*",IF(転記作業用!$BM18=0,"-",転記作業用!BE18))</f>
        <v>-</v>
      </c>
      <c r="BB18" s="103" t="str">
        <f>IF($I18=0,"*",IF(転記作業用!$BM18=0,"-",転記作業用!BF18))</f>
        <v>-</v>
      </c>
      <c r="BC18" s="103" t="str">
        <f>IF($I18=0,"*",IF(転記作業用!$BM18=0,"-",転記作業用!BG18))</f>
        <v>-</v>
      </c>
      <c r="BD18" s="103" t="str">
        <f>IF($I18=0,"*",IF(転記作業用!$BM18=0,"-",転記作業用!BH18))</f>
        <v>-</v>
      </c>
      <c r="BE18" s="103" t="str">
        <f>IF($I18=0,"*",IF(転記作業用!$BM18=0,"-",転記作業用!BI18))</f>
        <v>-</v>
      </c>
      <c r="BF18" s="103" t="str">
        <f>IF($I18=0,"*",IF(転記作業用!$BM18=0,"-",転記作業用!BJ18))</f>
        <v>-</v>
      </c>
      <c r="BG18" s="103" t="str">
        <f>IF($I18=0,"*",IF(転記作業用!$BM18=0,"-",転記作業用!BK18))</f>
        <v>-</v>
      </c>
      <c r="BH18" s="103" t="str">
        <f>IF($I18=0,"*",IF(転記作業用!$BM18=0,"-",転記作業用!BL18))</f>
        <v>-</v>
      </c>
      <c r="BI18" s="103" t="str">
        <f>IF('在宅生活改善調査（利用者票）'!BI27="","-",'在宅生活改善調査（利用者票）'!BI27)</f>
        <v>-</v>
      </c>
      <c r="BJ18" s="103" t="str">
        <f>IF($BI18=4,"*",IF(転記作業用!$CK18=0,"-",転記作業用!BO18))</f>
        <v>-</v>
      </c>
      <c r="BK18" s="103" t="str">
        <f>IF($BI18=4,"*",IF(転記作業用!$CK18=0,"-",転記作業用!BP18))</f>
        <v>-</v>
      </c>
      <c r="BL18" s="103" t="str">
        <f>IF($BI18=4,"*",IF(転記作業用!$CK18=0,"-",転記作業用!BQ18))</f>
        <v>-</v>
      </c>
      <c r="BM18" s="103" t="str">
        <f>IF($BI18=4,"*",IF(転記作業用!$CK18=0,"-",転記作業用!BR18))</f>
        <v>-</v>
      </c>
      <c r="BN18" s="103" t="str">
        <f>IF($BI18=4,"*",IF(転記作業用!$CK18=0,"-",転記作業用!BS18))</f>
        <v>-</v>
      </c>
      <c r="BO18" s="103" t="str">
        <f>IF($BI18=4,"*",IF(転記作業用!$CK18=0,"-",転記作業用!BT18))</f>
        <v>-</v>
      </c>
      <c r="BP18" s="103" t="str">
        <f>IF($BI18=4,"*",IF(転記作業用!$CK18=0,"-",転記作業用!BU18))</f>
        <v>-</v>
      </c>
      <c r="BQ18" s="103" t="str">
        <f>IF($BI18=4,"*",IF(転記作業用!$CK18=0,"-",転記作業用!BV18))</f>
        <v>-</v>
      </c>
      <c r="BR18" s="103" t="str">
        <f>IF($BI18=4,"*",IF(転記作業用!$CK18=0,"-",転記作業用!BW18))</f>
        <v>-</v>
      </c>
      <c r="BS18" s="103" t="str">
        <f>IF($BI18=4,"*",IF(転記作業用!$CK18=0,"-",転記作業用!BX18))</f>
        <v>-</v>
      </c>
      <c r="BT18" s="103" t="str">
        <f>IF($BI18=4,"*",IF(転記作業用!$CK18=0,"-",転記作業用!BY18))</f>
        <v>-</v>
      </c>
      <c r="BU18" s="103" t="str">
        <f>IF($BI18=4,"*",IF(転記作業用!$CK18=0,"-",転記作業用!BZ18))</f>
        <v>-</v>
      </c>
      <c r="BV18" s="103" t="str">
        <f>IF($BI18=4,"*",IF(転記作業用!$CK18=0,"-",転記作業用!CA18))</f>
        <v>-</v>
      </c>
      <c r="BW18" s="103" t="str">
        <f>IF($BI18=4,"*",IF(転記作業用!$CK18=0,"-",転記作業用!CB18))</f>
        <v>-</v>
      </c>
      <c r="BX18" s="103" t="str">
        <f>IF($BI18=4,"*",IF(転記作業用!$CK18=0,"-",転記作業用!CC18))</f>
        <v>-</v>
      </c>
      <c r="BY18" s="103" t="str">
        <f>IF($BI18=4,"*",IF(転記作業用!$CK18=0,"-",転記作業用!CD18))</f>
        <v>-</v>
      </c>
      <c r="BZ18" s="103" t="str">
        <f>IF($BI18=4,"*",IF(転記作業用!$CK18=0,"-",転記作業用!CE18))</f>
        <v>-</v>
      </c>
      <c r="CA18" s="103" t="str">
        <f>IF($BI18=4,"*",IF(転記作業用!$CK18=0,"-",転記作業用!CF18))</f>
        <v>-</v>
      </c>
      <c r="CB18" s="103" t="str">
        <f>IF($BI18=4,"*",IF(転記作業用!$CK18=0,"-",転記作業用!CG18))</f>
        <v>-</v>
      </c>
      <c r="CC18" s="103" t="str">
        <f>IF(転記作業用!$CJ18=0,"*",IF('在宅生活改善調査（利用者票）'!CC27="","-",'在宅生活改善調査（利用者票）'!CC27))</f>
        <v>*</v>
      </c>
      <c r="CD18" s="103" t="str">
        <f>IF(転記作業用!CI18=0,"*",IF('在宅生活改善調査（利用者票）'!CD27="","-",'在宅生活改善調査（利用者票）'!CD27))</f>
        <v>*</v>
      </c>
      <c r="CE18" s="103" t="str">
        <f>IF(CB18&lt;&gt;1,"*",IF('在宅生活改善調査（利用者票）'!CE27="","-",'在宅生活改善調査（利用者票）'!CE27))</f>
        <v>*</v>
      </c>
      <c r="CF18" t="str">
        <f>IF(OR('在宅生活改善調査（利用者票）'!CG27&lt;&gt;"",'在宅生活改善調査（利用者票）'!CH27&lt;&gt;"",'在宅生活改善調査（利用者票）'!CI27&lt;&gt;"",'在宅生活改善調査（利用者票）'!CJ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,'在宅生活改善調査（利用者票）'!CP27&lt;&gt;"",'在宅生活改善調査（利用者票）'!CQ27&lt;&gt;"",'在宅生活改善調査（利用者票）'!CR27&lt;&gt;"",'在宅生活改善調査（利用者票）'!CS27&lt;&gt;""),"回答エラーが残っています。","")</f>
        <v/>
      </c>
    </row>
    <row r="19" spans="1:84">
      <c r="A19" s="104" t="str">
        <f>IF(SUM(B19:CE19)=0,"",15)</f>
        <v/>
      </c>
      <c r="B19" s="103" t="str">
        <f>IF('在宅生活改善調査（利用者票）'!B28="","-",'在宅生活改善調査（利用者票）'!B28)</f>
        <v>-</v>
      </c>
      <c r="C19" s="103" t="str">
        <f>IF('在宅生活改善調査（利用者票）'!C28="","-",'在宅生活改善調査（利用者票）'!C28)</f>
        <v>-</v>
      </c>
      <c r="D19" s="103" t="str">
        <f>IF('在宅生活改善調査（利用者票）'!D28="","-",'在宅生活改善調査（利用者票）'!D28)</f>
        <v>-</v>
      </c>
      <c r="E19" s="103" t="str">
        <f>IF(転記作業用!$K19=0,"-",転記作業用!D19)</f>
        <v>-</v>
      </c>
      <c r="F19" s="103" t="str">
        <f>IF(転記作業用!$K19=0,"-",転記作業用!E19)</f>
        <v>-</v>
      </c>
      <c r="G19" s="103" t="str">
        <f>IF(転記作業用!$K19=0,"-",転記作業用!F19)</f>
        <v>-</v>
      </c>
      <c r="H19" s="103" t="str">
        <f>IF(転記作業用!$K19=0,"-",転記作業用!G19)</f>
        <v>-</v>
      </c>
      <c r="I19" s="103" t="str">
        <f>IF(転記作業用!$K19=0,"-",転記作業用!H19)</f>
        <v>-</v>
      </c>
      <c r="J19" s="103" t="str">
        <f>IF(転記作業用!$K19=0,"-",転記作業用!I19)</f>
        <v>-</v>
      </c>
      <c r="K19" s="103" t="str">
        <f>IF(転記作業用!$K19=0,"-",転記作業用!J19)</f>
        <v>-</v>
      </c>
      <c r="L19" s="103" t="str">
        <f>IF(転記作業用!$S19=0,"-",転記作業用!L19)</f>
        <v>-</v>
      </c>
      <c r="M19" s="103" t="str">
        <f>IF(転記作業用!$S19=0,"-",転記作業用!M19)</f>
        <v>-</v>
      </c>
      <c r="N19" s="103" t="str">
        <f>IF(転記作業用!$S19=0,"-",転記作業用!N19)</f>
        <v>-</v>
      </c>
      <c r="O19" s="103" t="str">
        <f>IF(転記作業用!$S19=0,"-",転記作業用!O19)</f>
        <v>-</v>
      </c>
      <c r="P19" s="103" t="str">
        <f>IF(転記作業用!$S19=0,"-",転記作業用!P19)</f>
        <v>-</v>
      </c>
      <c r="Q19" s="103" t="str">
        <f>IF(転記作業用!$S19=0,"-",転記作業用!Q19)</f>
        <v>-</v>
      </c>
      <c r="R19" s="103" t="str">
        <f>IF(転記作業用!$S19=0,"-",転記作業用!R19)</f>
        <v>-</v>
      </c>
      <c r="S19" s="103" t="str">
        <f>IF(転記作業用!$AB19=0,"-",転記作業用!T19)</f>
        <v>-</v>
      </c>
      <c r="T19" s="103" t="str">
        <f>IF(転記作業用!$AB19=0,"-",転記作業用!U19)</f>
        <v>-</v>
      </c>
      <c r="U19" s="103" t="str">
        <f>IF(転記作業用!$AB19=0,"-",転記作業用!V19)</f>
        <v>-</v>
      </c>
      <c r="V19" s="103" t="str">
        <f>IF(転記作業用!$AB19=0,"-",転記作業用!W19)</f>
        <v>-</v>
      </c>
      <c r="W19" s="103" t="str">
        <f>IF(転記作業用!$AB19=0,"-",転記作業用!X19)</f>
        <v>-</v>
      </c>
      <c r="X19" s="103" t="str">
        <f>IF(転記作業用!$AB19=0,"-",転記作業用!Y19)</f>
        <v>-</v>
      </c>
      <c r="Y19" s="103" t="str">
        <f>IF(転記作業用!$AB19=0,"-",転記作業用!Z19)</f>
        <v>-</v>
      </c>
      <c r="Z19" s="103" t="str">
        <f>IF(転記作業用!$AB19=0,"-",転記作業用!AA19)</f>
        <v>-</v>
      </c>
      <c r="AA19" s="103" t="str">
        <f>IF($G19=0,"*",IF(転記作業用!$AK19=0,"-",転記作業用!AC19))</f>
        <v>-</v>
      </c>
      <c r="AB19" s="103" t="str">
        <f>IF($G19=0,"*",IF(転記作業用!$AK19=0,"-",転記作業用!AD19))</f>
        <v>-</v>
      </c>
      <c r="AC19" s="103" t="str">
        <f>IF($G19=0,"*",IF(転記作業用!$AK19=0,"-",転記作業用!AE19))</f>
        <v>-</v>
      </c>
      <c r="AD19" s="103" t="str">
        <f>IF($G19=0,"*",IF(転記作業用!$AK19=0,"-",転記作業用!AF19))</f>
        <v>-</v>
      </c>
      <c r="AE19" s="103" t="str">
        <f>IF($G19=0,"*",IF(転記作業用!$AK19=0,"-",転記作業用!AG19))</f>
        <v>-</v>
      </c>
      <c r="AF19" s="103" t="str">
        <f>IF($G19=0,"*",IF(転記作業用!$AK19=0,"-",転記作業用!AH19))</f>
        <v>-</v>
      </c>
      <c r="AG19" s="103" t="str">
        <f>IF($G19=0,"*",IF(転記作業用!$AK19=0,"-",転記作業用!AI19))</f>
        <v>-</v>
      </c>
      <c r="AH19" s="103" t="str">
        <f>IF($G19=0,"*",IF(転記作業用!$AK19=0,"-",転記作業用!AJ19))</f>
        <v>-</v>
      </c>
      <c r="AI19" s="103" t="str">
        <f>IF($H19=0,"*",IF(転記作業用!$AW19=0,"-",転記作業用!AL19))</f>
        <v>-</v>
      </c>
      <c r="AJ19" s="103" t="str">
        <f>IF($H19=0,"*",IF(転記作業用!$AW19=0,"-",転記作業用!AM19))</f>
        <v>-</v>
      </c>
      <c r="AK19" s="103" t="str">
        <f>IF($H19=0,"*",IF(転記作業用!$AW19=0,"-",転記作業用!AN19))</f>
        <v>-</v>
      </c>
      <c r="AL19" s="103" t="str">
        <f>IF($H19=0,"*",IF(転記作業用!$AW19=0,"-",転記作業用!AO19))</f>
        <v>-</v>
      </c>
      <c r="AM19" s="103" t="str">
        <f>IF($H19=0,"*",IF(転記作業用!$AW19=0,"-",転記作業用!AP19))</f>
        <v>-</v>
      </c>
      <c r="AN19" s="103" t="str">
        <f>IF($H19=0,"*",IF(転記作業用!$AW19=0,"-",転記作業用!AQ19))</f>
        <v>-</v>
      </c>
      <c r="AO19" s="103" t="str">
        <f>IF($H19=0,"*",IF(転記作業用!$AW19=0,"-",転記作業用!AR19))</f>
        <v>-</v>
      </c>
      <c r="AP19" s="103" t="str">
        <f>IF($H19=0,"*",IF(転記作業用!$AW19=0,"-",転記作業用!AS19))</f>
        <v>-</v>
      </c>
      <c r="AQ19" s="103" t="str">
        <f>IF($H19=0,"*",IF(転記作業用!$AW19=0,"-",転記作業用!AT19))</f>
        <v>-</v>
      </c>
      <c r="AR19" s="103" t="str">
        <f>IF($H19=0,"*",IF(転記作業用!$AW19=0,"-",転記作業用!AU19))</f>
        <v>-</v>
      </c>
      <c r="AS19" s="103" t="str">
        <f>IF($H19=0,"*",IF(転記作業用!$AW19=0,"-",転記作業用!AV19))</f>
        <v>-</v>
      </c>
      <c r="AT19" s="103" t="str">
        <f>IF($I19=0,"*",IF(転記作業用!$BM19=0,"-",転記作業用!AX19))</f>
        <v>-</v>
      </c>
      <c r="AU19" s="103" t="str">
        <f>IF($I19=0,"*",IF(転記作業用!$BM19=0,"-",転記作業用!AY19))</f>
        <v>-</v>
      </c>
      <c r="AV19" s="103" t="str">
        <f>IF($I19=0,"*",IF(転記作業用!$BM19=0,"-",転記作業用!AZ19))</f>
        <v>-</v>
      </c>
      <c r="AW19" s="103" t="str">
        <f>IF($I19=0,"*",IF(転記作業用!$BM19=0,"-",転記作業用!BA19))</f>
        <v>-</v>
      </c>
      <c r="AX19" s="103" t="str">
        <f>IF($I19=0,"*",IF(転記作業用!$BM19=0,"-",転記作業用!BB19))</f>
        <v>-</v>
      </c>
      <c r="AY19" s="103" t="str">
        <f>IF($I19=0,"*",IF(転記作業用!$BM19=0,"-",転記作業用!BC19))</f>
        <v>-</v>
      </c>
      <c r="AZ19" s="103" t="str">
        <f>IF($I19=0,"*",IF(転記作業用!$BM19=0,"-",転記作業用!BD19))</f>
        <v>-</v>
      </c>
      <c r="BA19" s="103" t="str">
        <f>IF($I19=0,"*",IF(転記作業用!$BM19=0,"-",転記作業用!BE19))</f>
        <v>-</v>
      </c>
      <c r="BB19" s="103" t="str">
        <f>IF($I19=0,"*",IF(転記作業用!$BM19=0,"-",転記作業用!BF19))</f>
        <v>-</v>
      </c>
      <c r="BC19" s="103" t="str">
        <f>IF($I19=0,"*",IF(転記作業用!$BM19=0,"-",転記作業用!BG19))</f>
        <v>-</v>
      </c>
      <c r="BD19" s="103" t="str">
        <f>IF($I19=0,"*",IF(転記作業用!$BM19=0,"-",転記作業用!BH19))</f>
        <v>-</v>
      </c>
      <c r="BE19" s="103" t="str">
        <f>IF($I19=0,"*",IF(転記作業用!$BM19=0,"-",転記作業用!BI19))</f>
        <v>-</v>
      </c>
      <c r="BF19" s="103" t="str">
        <f>IF($I19=0,"*",IF(転記作業用!$BM19=0,"-",転記作業用!BJ19))</f>
        <v>-</v>
      </c>
      <c r="BG19" s="103" t="str">
        <f>IF($I19=0,"*",IF(転記作業用!$BM19=0,"-",転記作業用!BK19))</f>
        <v>-</v>
      </c>
      <c r="BH19" s="103" t="str">
        <f>IF($I19=0,"*",IF(転記作業用!$BM19=0,"-",転記作業用!BL19))</f>
        <v>-</v>
      </c>
      <c r="BI19" s="103" t="str">
        <f>IF('在宅生活改善調査（利用者票）'!BI28="","-",'在宅生活改善調査（利用者票）'!BI28)</f>
        <v>-</v>
      </c>
      <c r="BJ19" s="103" t="str">
        <f>IF($BI19=4,"*",IF(転記作業用!$CK19=0,"-",転記作業用!BO19))</f>
        <v>-</v>
      </c>
      <c r="BK19" s="103" t="str">
        <f>IF($BI19=4,"*",IF(転記作業用!$CK19=0,"-",転記作業用!BP19))</f>
        <v>-</v>
      </c>
      <c r="BL19" s="103" t="str">
        <f>IF($BI19=4,"*",IF(転記作業用!$CK19=0,"-",転記作業用!BQ19))</f>
        <v>-</v>
      </c>
      <c r="BM19" s="103" t="str">
        <f>IF($BI19=4,"*",IF(転記作業用!$CK19=0,"-",転記作業用!BR19))</f>
        <v>-</v>
      </c>
      <c r="BN19" s="103" t="str">
        <f>IF($BI19=4,"*",IF(転記作業用!$CK19=0,"-",転記作業用!BS19))</f>
        <v>-</v>
      </c>
      <c r="BO19" s="103" t="str">
        <f>IF($BI19=4,"*",IF(転記作業用!$CK19=0,"-",転記作業用!BT19))</f>
        <v>-</v>
      </c>
      <c r="BP19" s="103" t="str">
        <f>IF($BI19=4,"*",IF(転記作業用!$CK19=0,"-",転記作業用!BU19))</f>
        <v>-</v>
      </c>
      <c r="BQ19" s="103" t="str">
        <f>IF($BI19=4,"*",IF(転記作業用!$CK19=0,"-",転記作業用!BV19))</f>
        <v>-</v>
      </c>
      <c r="BR19" s="103" t="str">
        <f>IF($BI19=4,"*",IF(転記作業用!$CK19=0,"-",転記作業用!BW19))</f>
        <v>-</v>
      </c>
      <c r="BS19" s="103" t="str">
        <f>IF($BI19=4,"*",IF(転記作業用!$CK19=0,"-",転記作業用!BX19))</f>
        <v>-</v>
      </c>
      <c r="BT19" s="103" t="str">
        <f>IF($BI19=4,"*",IF(転記作業用!$CK19=0,"-",転記作業用!BY19))</f>
        <v>-</v>
      </c>
      <c r="BU19" s="103" t="str">
        <f>IF($BI19=4,"*",IF(転記作業用!$CK19=0,"-",転記作業用!BZ19))</f>
        <v>-</v>
      </c>
      <c r="BV19" s="103" t="str">
        <f>IF($BI19=4,"*",IF(転記作業用!$CK19=0,"-",転記作業用!CA19))</f>
        <v>-</v>
      </c>
      <c r="BW19" s="103" t="str">
        <f>IF($BI19=4,"*",IF(転記作業用!$CK19=0,"-",転記作業用!CB19))</f>
        <v>-</v>
      </c>
      <c r="BX19" s="103" t="str">
        <f>IF($BI19=4,"*",IF(転記作業用!$CK19=0,"-",転記作業用!CC19))</f>
        <v>-</v>
      </c>
      <c r="BY19" s="103" t="str">
        <f>IF($BI19=4,"*",IF(転記作業用!$CK19=0,"-",転記作業用!CD19))</f>
        <v>-</v>
      </c>
      <c r="BZ19" s="103" t="str">
        <f>IF($BI19=4,"*",IF(転記作業用!$CK19=0,"-",転記作業用!CE19))</f>
        <v>-</v>
      </c>
      <c r="CA19" s="103" t="str">
        <f>IF($BI19=4,"*",IF(転記作業用!$CK19=0,"-",転記作業用!CF19))</f>
        <v>-</v>
      </c>
      <c r="CB19" s="103" t="str">
        <f>IF($BI19=4,"*",IF(転記作業用!$CK19=0,"-",転記作業用!CG19))</f>
        <v>-</v>
      </c>
      <c r="CC19" s="103" t="str">
        <f>IF(転記作業用!$CJ19=0,"*",IF('在宅生活改善調査（利用者票）'!CC28="","-",'在宅生活改善調査（利用者票）'!CC28))</f>
        <v>*</v>
      </c>
      <c r="CD19" s="103" t="str">
        <f>IF(転記作業用!CI19=0,"*",IF('在宅生活改善調査（利用者票）'!CD28="","-",'在宅生活改善調査（利用者票）'!CD28))</f>
        <v>*</v>
      </c>
      <c r="CE19" s="103" t="str">
        <f>IF(CB19&lt;&gt;1,"*",IF('在宅生活改善調査（利用者票）'!CE28="","-",'在宅生活改善調査（利用者票）'!CE28))</f>
        <v>*</v>
      </c>
      <c r="CF19" t="str">
        <f>IF(OR('在宅生活改善調査（利用者票）'!CG28&lt;&gt;"",'在宅生活改善調査（利用者票）'!CH28&lt;&gt;"",'在宅生活改善調査（利用者票）'!CI28&lt;&gt;"",'在宅生活改善調査（利用者票）'!CJ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,'在宅生活改善調査（利用者票）'!CP28&lt;&gt;"",'在宅生活改善調査（利用者票）'!CQ28&lt;&gt;"",'在宅生活改善調査（利用者票）'!CR28&lt;&gt;"",'在宅生活改善調査（利用者票）'!CS28&lt;&gt;""),"回答エラーが残っています。","")</f>
        <v/>
      </c>
    </row>
    <row r="20" spans="1:84">
      <c r="A20" s="104" t="str">
        <f>IF(SUM(B20:CE20)=0,"",16)</f>
        <v/>
      </c>
      <c r="B20" s="103" t="str">
        <f>IF('在宅生活改善調査（利用者票）'!B29="","-",'在宅生活改善調査（利用者票）'!B29)</f>
        <v>-</v>
      </c>
      <c r="C20" s="103" t="str">
        <f>IF('在宅生活改善調査（利用者票）'!C29="","-",'在宅生活改善調査（利用者票）'!C29)</f>
        <v>-</v>
      </c>
      <c r="D20" s="103" t="str">
        <f>IF('在宅生活改善調査（利用者票）'!D29="","-",'在宅生活改善調査（利用者票）'!D29)</f>
        <v>-</v>
      </c>
      <c r="E20" s="103" t="str">
        <f>IF(転記作業用!$K20=0,"-",転記作業用!D20)</f>
        <v>-</v>
      </c>
      <c r="F20" s="103" t="str">
        <f>IF(転記作業用!$K20=0,"-",転記作業用!E20)</f>
        <v>-</v>
      </c>
      <c r="G20" s="103" t="str">
        <f>IF(転記作業用!$K20=0,"-",転記作業用!F20)</f>
        <v>-</v>
      </c>
      <c r="H20" s="103" t="str">
        <f>IF(転記作業用!$K20=0,"-",転記作業用!G20)</f>
        <v>-</v>
      </c>
      <c r="I20" s="103" t="str">
        <f>IF(転記作業用!$K20=0,"-",転記作業用!H20)</f>
        <v>-</v>
      </c>
      <c r="J20" s="103" t="str">
        <f>IF(転記作業用!$K20=0,"-",転記作業用!I20)</f>
        <v>-</v>
      </c>
      <c r="K20" s="103" t="str">
        <f>IF(転記作業用!$K20=0,"-",転記作業用!J20)</f>
        <v>-</v>
      </c>
      <c r="L20" s="103" t="str">
        <f>IF(転記作業用!$S20=0,"-",転記作業用!L20)</f>
        <v>-</v>
      </c>
      <c r="M20" s="103" t="str">
        <f>IF(転記作業用!$S20=0,"-",転記作業用!M20)</f>
        <v>-</v>
      </c>
      <c r="N20" s="103" t="str">
        <f>IF(転記作業用!$S20=0,"-",転記作業用!N20)</f>
        <v>-</v>
      </c>
      <c r="O20" s="103" t="str">
        <f>IF(転記作業用!$S20=0,"-",転記作業用!O20)</f>
        <v>-</v>
      </c>
      <c r="P20" s="103" t="str">
        <f>IF(転記作業用!$S20=0,"-",転記作業用!P20)</f>
        <v>-</v>
      </c>
      <c r="Q20" s="103" t="str">
        <f>IF(転記作業用!$S20=0,"-",転記作業用!Q20)</f>
        <v>-</v>
      </c>
      <c r="R20" s="103" t="str">
        <f>IF(転記作業用!$S20=0,"-",転記作業用!R20)</f>
        <v>-</v>
      </c>
      <c r="S20" s="103" t="str">
        <f>IF(転記作業用!$AB20=0,"-",転記作業用!T20)</f>
        <v>-</v>
      </c>
      <c r="T20" s="103" t="str">
        <f>IF(転記作業用!$AB20=0,"-",転記作業用!U20)</f>
        <v>-</v>
      </c>
      <c r="U20" s="103" t="str">
        <f>IF(転記作業用!$AB20=0,"-",転記作業用!V20)</f>
        <v>-</v>
      </c>
      <c r="V20" s="103" t="str">
        <f>IF(転記作業用!$AB20=0,"-",転記作業用!W20)</f>
        <v>-</v>
      </c>
      <c r="W20" s="103" t="str">
        <f>IF(転記作業用!$AB20=0,"-",転記作業用!X20)</f>
        <v>-</v>
      </c>
      <c r="X20" s="103" t="str">
        <f>IF(転記作業用!$AB20=0,"-",転記作業用!Y20)</f>
        <v>-</v>
      </c>
      <c r="Y20" s="103" t="str">
        <f>IF(転記作業用!$AB20=0,"-",転記作業用!Z20)</f>
        <v>-</v>
      </c>
      <c r="Z20" s="103" t="str">
        <f>IF(転記作業用!$AB20=0,"-",転記作業用!AA20)</f>
        <v>-</v>
      </c>
      <c r="AA20" s="103" t="str">
        <f>IF($G20=0,"*",IF(転記作業用!$AK20=0,"-",転記作業用!AC20))</f>
        <v>-</v>
      </c>
      <c r="AB20" s="103" t="str">
        <f>IF($G20=0,"*",IF(転記作業用!$AK20=0,"-",転記作業用!AD20))</f>
        <v>-</v>
      </c>
      <c r="AC20" s="103" t="str">
        <f>IF($G20=0,"*",IF(転記作業用!$AK20=0,"-",転記作業用!AE20))</f>
        <v>-</v>
      </c>
      <c r="AD20" s="103" t="str">
        <f>IF($G20=0,"*",IF(転記作業用!$AK20=0,"-",転記作業用!AF20))</f>
        <v>-</v>
      </c>
      <c r="AE20" s="103" t="str">
        <f>IF($G20=0,"*",IF(転記作業用!$AK20=0,"-",転記作業用!AG20))</f>
        <v>-</v>
      </c>
      <c r="AF20" s="103" t="str">
        <f>IF($G20=0,"*",IF(転記作業用!$AK20=0,"-",転記作業用!AH20))</f>
        <v>-</v>
      </c>
      <c r="AG20" s="103" t="str">
        <f>IF($G20=0,"*",IF(転記作業用!$AK20=0,"-",転記作業用!AI20))</f>
        <v>-</v>
      </c>
      <c r="AH20" s="103" t="str">
        <f>IF($G20=0,"*",IF(転記作業用!$AK20=0,"-",転記作業用!AJ20))</f>
        <v>-</v>
      </c>
      <c r="AI20" s="103" t="str">
        <f>IF($H20=0,"*",IF(転記作業用!$AW20=0,"-",転記作業用!AL20))</f>
        <v>-</v>
      </c>
      <c r="AJ20" s="103" t="str">
        <f>IF($H20=0,"*",IF(転記作業用!$AW20=0,"-",転記作業用!AM20))</f>
        <v>-</v>
      </c>
      <c r="AK20" s="103" t="str">
        <f>IF($H20=0,"*",IF(転記作業用!$AW20=0,"-",転記作業用!AN20))</f>
        <v>-</v>
      </c>
      <c r="AL20" s="103" t="str">
        <f>IF($H20=0,"*",IF(転記作業用!$AW20=0,"-",転記作業用!AO20))</f>
        <v>-</v>
      </c>
      <c r="AM20" s="103" t="str">
        <f>IF($H20=0,"*",IF(転記作業用!$AW20=0,"-",転記作業用!AP20))</f>
        <v>-</v>
      </c>
      <c r="AN20" s="103" t="str">
        <f>IF($H20=0,"*",IF(転記作業用!$AW20=0,"-",転記作業用!AQ20))</f>
        <v>-</v>
      </c>
      <c r="AO20" s="103" t="str">
        <f>IF($H20=0,"*",IF(転記作業用!$AW20=0,"-",転記作業用!AR20))</f>
        <v>-</v>
      </c>
      <c r="AP20" s="103" t="str">
        <f>IF($H20=0,"*",IF(転記作業用!$AW20=0,"-",転記作業用!AS20))</f>
        <v>-</v>
      </c>
      <c r="AQ20" s="103" t="str">
        <f>IF($H20=0,"*",IF(転記作業用!$AW20=0,"-",転記作業用!AT20))</f>
        <v>-</v>
      </c>
      <c r="AR20" s="103" t="str">
        <f>IF($H20=0,"*",IF(転記作業用!$AW20=0,"-",転記作業用!AU20))</f>
        <v>-</v>
      </c>
      <c r="AS20" s="103" t="str">
        <f>IF($H20=0,"*",IF(転記作業用!$AW20=0,"-",転記作業用!AV20))</f>
        <v>-</v>
      </c>
      <c r="AT20" s="103" t="str">
        <f>IF($I20=0,"*",IF(転記作業用!$BM20=0,"-",転記作業用!AX20))</f>
        <v>-</v>
      </c>
      <c r="AU20" s="103" t="str">
        <f>IF($I20=0,"*",IF(転記作業用!$BM20=0,"-",転記作業用!AY20))</f>
        <v>-</v>
      </c>
      <c r="AV20" s="103" t="str">
        <f>IF($I20=0,"*",IF(転記作業用!$BM20=0,"-",転記作業用!AZ20))</f>
        <v>-</v>
      </c>
      <c r="AW20" s="103" t="str">
        <f>IF($I20=0,"*",IF(転記作業用!$BM20=0,"-",転記作業用!BA20))</f>
        <v>-</v>
      </c>
      <c r="AX20" s="103" t="str">
        <f>IF($I20=0,"*",IF(転記作業用!$BM20=0,"-",転記作業用!BB20))</f>
        <v>-</v>
      </c>
      <c r="AY20" s="103" t="str">
        <f>IF($I20=0,"*",IF(転記作業用!$BM20=0,"-",転記作業用!BC20))</f>
        <v>-</v>
      </c>
      <c r="AZ20" s="103" t="str">
        <f>IF($I20=0,"*",IF(転記作業用!$BM20=0,"-",転記作業用!BD20))</f>
        <v>-</v>
      </c>
      <c r="BA20" s="103" t="str">
        <f>IF($I20=0,"*",IF(転記作業用!$BM20=0,"-",転記作業用!BE20))</f>
        <v>-</v>
      </c>
      <c r="BB20" s="103" t="str">
        <f>IF($I20=0,"*",IF(転記作業用!$BM20=0,"-",転記作業用!BF20))</f>
        <v>-</v>
      </c>
      <c r="BC20" s="103" t="str">
        <f>IF($I20=0,"*",IF(転記作業用!$BM20=0,"-",転記作業用!BG20))</f>
        <v>-</v>
      </c>
      <c r="BD20" s="103" t="str">
        <f>IF($I20=0,"*",IF(転記作業用!$BM20=0,"-",転記作業用!BH20))</f>
        <v>-</v>
      </c>
      <c r="BE20" s="103" t="str">
        <f>IF($I20=0,"*",IF(転記作業用!$BM20=0,"-",転記作業用!BI20))</f>
        <v>-</v>
      </c>
      <c r="BF20" s="103" t="str">
        <f>IF($I20=0,"*",IF(転記作業用!$BM20=0,"-",転記作業用!BJ20))</f>
        <v>-</v>
      </c>
      <c r="BG20" s="103" t="str">
        <f>IF($I20=0,"*",IF(転記作業用!$BM20=0,"-",転記作業用!BK20))</f>
        <v>-</v>
      </c>
      <c r="BH20" s="103" t="str">
        <f>IF($I20=0,"*",IF(転記作業用!$BM20=0,"-",転記作業用!BL20))</f>
        <v>-</v>
      </c>
      <c r="BI20" s="103" t="str">
        <f>IF('在宅生活改善調査（利用者票）'!BI29="","-",'在宅生活改善調査（利用者票）'!BI29)</f>
        <v>-</v>
      </c>
      <c r="BJ20" s="103" t="str">
        <f>IF($BI20=4,"*",IF(転記作業用!$CK20=0,"-",転記作業用!BO20))</f>
        <v>-</v>
      </c>
      <c r="BK20" s="103" t="str">
        <f>IF($BI20=4,"*",IF(転記作業用!$CK20=0,"-",転記作業用!BP20))</f>
        <v>-</v>
      </c>
      <c r="BL20" s="103" t="str">
        <f>IF($BI20=4,"*",IF(転記作業用!$CK20=0,"-",転記作業用!BQ20))</f>
        <v>-</v>
      </c>
      <c r="BM20" s="103" t="str">
        <f>IF($BI20=4,"*",IF(転記作業用!$CK20=0,"-",転記作業用!BR20))</f>
        <v>-</v>
      </c>
      <c r="BN20" s="103" t="str">
        <f>IF($BI20=4,"*",IF(転記作業用!$CK20=0,"-",転記作業用!BS20))</f>
        <v>-</v>
      </c>
      <c r="BO20" s="103" t="str">
        <f>IF($BI20=4,"*",IF(転記作業用!$CK20=0,"-",転記作業用!BT20))</f>
        <v>-</v>
      </c>
      <c r="BP20" s="103" t="str">
        <f>IF($BI20=4,"*",IF(転記作業用!$CK20=0,"-",転記作業用!BU20))</f>
        <v>-</v>
      </c>
      <c r="BQ20" s="103" t="str">
        <f>IF($BI20=4,"*",IF(転記作業用!$CK20=0,"-",転記作業用!BV20))</f>
        <v>-</v>
      </c>
      <c r="BR20" s="103" t="str">
        <f>IF($BI20=4,"*",IF(転記作業用!$CK20=0,"-",転記作業用!BW20))</f>
        <v>-</v>
      </c>
      <c r="BS20" s="103" t="str">
        <f>IF($BI20=4,"*",IF(転記作業用!$CK20=0,"-",転記作業用!BX20))</f>
        <v>-</v>
      </c>
      <c r="BT20" s="103" t="str">
        <f>IF($BI20=4,"*",IF(転記作業用!$CK20=0,"-",転記作業用!BY20))</f>
        <v>-</v>
      </c>
      <c r="BU20" s="103" t="str">
        <f>IF($BI20=4,"*",IF(転記作業用!$CK20=0,"-",転記作業用!BZ20))</f>
        <v>-</v>
      </c>
      <c r="BV20" s="103" t="str">
        <f>IF($BI20=4,"*",IF(転記作業用!$CK20=0,"-",転記作業用!CA20))</f>
        <v>-</v>
      </c>
      <c r="BW20" s="103" t="str">
        <f>IF($BI20=4,"*",IF(転記作業用!$CK20=0,"-",転記作業用!CB20))</f>
        <v>-</v>
      </c>
      <c r="BX20" s="103" t="str">
        <f>IF($BI20=4,"*",IF(転記作業用!$CK20=0,"-",転記作業用!CC20))</f>
        <v>-</v>
      </c>
      <c r="BY20" s="103" t="str">
        <f>IF($BI20=4,"*",IF(転記作業用!$CK20=0,"-",転記作業用!CD20))</f>
        <v>-</v>
      </c>
      <c r="BZ20" s="103" t="str">
        <f>IF($BI20=4,"*",IF(転記作業用!$CK20=0,"-",転記作業用!CE20))</f>
        <v>-</v>
      </c>
      <c r="CA20" s="103" t="str">
        <f>IF($BI20=4,"*",IF(転記作業用!$CK20=0,"-",転記作業用!CF20))</f>
        <v>-</v>
      </c>
      <c r="CB20" s="103" t="str">
        <f>IF($BI20=4,"*",IF(転記作業用!$CK20=0,"-",転記作業用!CG20))</f>
        <v>-</v>
      </c>
      <c r="CC20" s="103" t="str">
        <f>IF(転記作業用!$CJ20=0,"*",IF('在宅生活改善調査（利用者票）'!CC29="","-",'在宅生活改善調査（利用者票）'!CC29))</f>
        <v>*</v>
      </c>
      <c r="CD20" s="103" t="str">
        <f>IF(転記作業用!CI20=0,"*",IF('在宅生活改善調査（利用者票）'!CD29="","-",'在宅生活改善調査（利用者票）'!CD29))</f>
        <v>*</v>
      </c>
      <c r="CE20" s="103" t="str">
        <f>IF(CB20&lt;&gt;1,"*",IF('在宅生活改善調査（利用者票）'!CE29="","-",'在宅生活改善調査（利用者票）'!CE29))</f>
        <v>*</v>
      </c>
      <c r="CF20" t="str">
        <f>IF(OR('在宅生活改善調査（利用者票）'!CG29&lt;&gt;"",'在宅生活改善調査（利用者票）'!CH29&lt;&gt;"",'在宅生活改善調査（利用者票）'!CI29&lt;&gt;"",'在宅生活改善調査（利用者票）'!CJ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,'在宅生活改善調査（利用者票）'!CP29&lt;&gt;"",'在宅生活改善調査（利用者票）'!CQ29&lt;&gt;"",'在宅生活改善調査（利用者票）'!CR29&lt;&gt;"",'在宅生活改善調査（利用者票）'!CS29&lt;&gt;""),"回答エラーが残っています。","")</f>
        <v/>
      </c>
    </row>
    <row r="21" spans="1:84">
      <c r="A21" s="104" t="str">
        <f>IF(SUM(B21:CE21)=0,"",17)</f>
        <v/>
      </c>
      <c r="B21" s="103" t="str">
        <f>IF('在宅生活改善調査（利用者票）'!B30="","-",'在宅生活改善調査（利用者票）'!B30)</f>
        <v>-</v>
      </c>
      <c r="C21" s="103" t="str">
        <f>IF('在宅生活改善調査（利用者票）'!C30="","-",'在宅生活改善調査（利用者票）'!C30)</f>
        <v>-</v>
      </c>
      <c r="D21" s="103" t="str">
        <f>IF('在宅生活改善調査（利用者票）'!D30="","-",'在宅生活改善調査（利用者票）'!D30)</f>
        <v>-</v>
      </c>
      <c r="E21" s="103" t="str">
        <f>IF(転記作業用!$K21=0,"-",転記作業用!D21)</f>
        <v>-</v>
      </c>
      <c r="F21" s="103" t="str">
        <f>IF(転記作業用!$K21=0,"-",転記作業用!E21)</f>
        <v>-</v>
      </c>
      <c r="G21" s="103" t="str">
        <f>IF(転記作業用!$K21=0,"-",転記作業用!F21)</f>
        <v>-</v>
      </c>
      <c r="H21" s="103" t="str">
        <f>IF(転記作業用!$K21=0,"-",転記作業用!G21)</f>
        <v>-</v>
      </c>
      <c r="I21" s="103" t="str">
        <f>IF(転記作業用!$K21=0,"-",転記作業用!H21)</f>
        <v>-</v>
      </c>
      <c r="J21" s="103" t="str">
        <f>IF(転記作業用!$K21=0,"-",転記作業用!I21)</f>
        <v>-</v>
      </c>
      <c r="K21" s="103" t="str">
        <f>IF(転記作業用!$K21=0,"-",転記作業用!J21)</f>
        <v>-</v>
      </c>
      <c r="L21" s="103" t="str">
        <f>IF(転記作業用!$S21=0,"-",転記作業用!L21)</f>
        <v>-</v>
      </c>
      <c r="M21" s="103" t="str">
        <f>IF(転記作業用!$S21=0,"-",転記作業用!M21)</f>
        <v>-</v>
      </c>
      <c r="N21" s="103" t="str">
        <f>IF(転記作業用!$S21=0,"-",転記作業用!N21)</f>
        <v>-</v>
      </c>
      <c r="O21" s="103" t="str">
        <f>IF(転記作業用!$S21=0,"-",転記作業用!O21)</f>
        <v>-</v>
      </c>
      <c r="P21" s="103" t="str">
        <f>IF(転記作業用!$S21=0,"-",転記作業用!P21)</f>
        <v>-</v>
      </c>
      <c r="Q21" s="103" t="str">
        <f>IF(転記作業用!$S21=0,"-",転記作業用!Q21)</f>
        <v>-</v>
      </c>
      <c r="R21" s="103" t="str">
        <f>IF(転記作業用!$S21=0,"-",転記作業用!R21)</f>
        <v>-</v>
      </c>
      <c r="S21" s="103" t="str">
        <f>IF(転記作業用!$AB21=0,"-",転記作業用!T21)</f>
        <v>-</v>
      </c>
      <c r="T21" s="103" t="str">
        <f>IF(転記作業用!$AB21=0,"-",転記作業用!U21)</f>
        <v>-</v>
      </c>
      <c r="U21" s="103" t="str">
        <f>IF(転記作業用!$AB21=0,"-",転記作業用!V21)</f>
        <v>-</v>
      </c>
      <c r="V21" s="103" t="str">
        <f>IF(転記作業用!$AB21=0,"-",転記作業用!W21)</f>
        <v>-</v>
      </c>
      <c r="W21" s="103" t="str">
        <f>IF(転記作業用!$AB21=0,"-",転記作業用!X21)</f>
        <v>-</v>
      </c>
      <c r="X21" s="103" t="str">
        <f>IF(転記作業用!$AB21=0,"-",転記作業用!Y21)</f>
        <v>-</v>
      </c>
      <c r="Y21" s="103" t="str">
        <f>IF(転記作業用!$AB21=0,"-",転記作業用!Z21)</f>
        <v>-</v>
      </c>
      <c r="Z21" s="103" t="str">
        <f>IF(転記作業用!$AB21=0,"-",転記作業用!AA21)</f>
        <v>-</v>
      </c>
      <c r="AA21" s="103" t="str">
        <f>IF($G21=0,"*",IF(転記作業用!$AK21=0,"-",転記作業用!AC21))</f>
        <v>-</v>
      </c>
      <c r="AB21" s="103" t="str">
        <f>IF($G21=0,"*",IF(転記作業用!$AK21=0,"-",転記作業用!AD21))</f>
        <v>-</v>
      </c>
      <c r="AC21" s="103" t="str">
        <f>IF($G21=0,"*",IF(転記作業用!$AK21=0,"-",転記作業用!AE21))</f>
        <v>-</v>
      </c>
      <c r="AD21" s="103" t="str">
        <f>IF($G21=0,"*",IF(転記作業用!$AK21=0,"-",転記作業用!AF21))</f>
        <v>-</v>
      </c>
      <c r="AE21" s="103" t="str">
        <f>IF($G21=0,"*",IF(転記作業用!$AK21=0,"-",転記作業用!AG21))</f>
        <v>-</v>
      </c>
      <c r="AF21" s="103" t="str">
        <f>IF($G21=0,"*",IF(転記作業用!$AK21=0,"-",転記作業用!AH21))</f>
        <v>-</v>
      </c>
      <c r="AG21" s="103" t="str">
        <f>IF($G21=0,"*",IF(転記作業用!$AK21=0,"-",転記作業用!AI21))</f>
        <v>-</v>
      </c>
      <c r="AH21" s="103" t="str">
        <f>IF($G21=0,"*",IF(転記作業用!$AK21=0,"-",転記作業用!AJ21))</f>
        <v>-</v>
      </c>
      <c r="AI21" s="103" t="str">
        <f>IF($H21=0,"*",IF(転記作業用!$AW21=0,"-",転記作業用!AL21))</f>
        <v>-</v>
      </c>
      <c r="AJ21" s="103" t="str">
        <f>IF($H21=0,"*",IF(転記作業用!$AW21=0,"-",転記作業用!AM21))</f>
        <v>-</v>
      </c>
      <c r="AK21" s="103" t="str">
        <f>IF($H21=0,"*",IF(転記作業用!$AW21=0,"-",転記作業用!AN21))</f>
        <v>-</v>
      </c>
      <c r="AL21" s="103" t="str">
        <f>IF($H21=0,"*",IF(転記作業用!$AW21=0,"-",転記作業用!AO21))</f>
        <v>-</v>
      </c>
      <c r="AM21" s="103" t="str">
        <f>IF($H21=0,"*",IF(転記作業用!$AW21=0,"-",転記作業用!AP21))</f>
        <v>-</v>
      </c>
      <c r="AN21" s="103" t="str">
        <f>IF($H21=0,"*",IF(転記作業用!$AW21=0,"-",転記作業用!AQ21))</f>
        <v>-</v>
      </c>
      <c r="AO21" s="103" t="str">
        <f>IF($H21=0,"*",IF(転記作業用!$AW21=0,"-",転記作業用!AR21))</f>
        <v>-</v>
      </c>
      <c r="AP21" s="103" t="str">
        <f>IF($H21=0,"*",IF(転記作業用!$AW21=0,"-",転記作業用!AS21))</f>
        <v>-</v>
      </c>
      <c r="AQ21" s="103" t="str">
        <f>IF($H21=0,"*",IF(転記作業用!$AW21=0,"-",転記作業用!AT21))</f>
        <v>-</v>
      </c>
      <c r="AR21" s="103" t="str">
        <f>IF($H21=0,"*",IF(転記作業用!$AW21=0,"-",転記作業用!AU21))</f>
        <v>-</v>
      </c>
      <c r="AS21" s="103" t="str">
        <f>IF($H21=0,"*",IF(転記作業用!$AW21=0,"-",転記作業用!AV21))</f>
        <v>-</v>
      </c>
      <c r="AT21" s="103" t="str">
        <f>IF($I21=0,"*",IF(転記作業用!$BM21=0,"-",転記作業用!AX21))</f>
        <v>-</v>
      </c>
      <c r="AU21" s="103" t="str">
        <f>IF($I21=0,"*",IF(転記作業用!$BM21=0,"-",転記作業用!AY21))</f>
        <v>-</v>
      </c>
      <c r="AV21" s="103" t="str">
        <f>IF($I21=0,"*",IF(転記作業用!$BM21=0,"-",転記作業用!AZ21))</f>
        <v>-</v>
      </c>
      <c r="AW21" s="103" t="str">
        <f>IF($I21=0,"*",IF(転記作業用!$BM21=0,"-",転記作業用!BA21))</f>
        <v>-</v>
      </c>
      <c r="AX21" s="103" t="str">
        <f>IF($I21=0,"*",IF(転記作業用!$BM21=0,"-",転記作業用!BB21))</f>
        <v>-</v>
      </c>
      <c r="AY21" s="103" t="str">
        <f>IF($I21=0,"*",IF(転記作業用!$BM21=0,"-",転記作業用!BC21))</f>
        <v>-</v>
      </c>
      <c r="AZ21" s="103" t="str">
        <f>IF($I21=0,"*",IF(転記作業用!$BM21=0,"-",転記作業用!BD21))</f>
        <v>-</v>
      </c>
      <c r="BA21" s="103" t="str">
        <f>IF($I21=0,"*",IF(転記作業用!$BM21=0,"-",転記作業用!BE21))</f>
        <v>-</v>
      </c>
      <c r="BB21" s="103" t="str">
        <f>IF($I21=0,"*",IF(転記作業用!$BM21=0,"-",転記作業用!BF21))</f>
        <v>-</v>
      </c>
      <c r="BC21" s="103" t="str">
        <f>IF($I21=0,"*",IF(転記作業用!$BM21=0,"-",転記作業用!BG21))</f>
        <v>-</v>
      </c>
      <c r="BD21" s="103" t="str">
        <f>IF($I21=0,"*",IF(転記作業用!$BM21=0,"-",転記作業用!BH21))</f>
        <v>-</v>
      </c>
      <c r="BE21" s="103" t="str">
        <f>IF($I21=0,"*",IF(転記作業用!$BM21=0,"-",転記作業用!BI21))</f>
        <v>-</v>
      </c>
      <c r="BF21" s="103" t="str">
        <f>IF($I21=0,"*",IF(転記作業用!$BM21=0,"-",転記作業用!BJ21))</f>
        <v>-</v>
      </c>
      <c r="BG21" s="103" t="str">
        <f>IF($I21=0,"*",IF(転記作業用!$BM21=0,"-",転記作業用!BK21))</f>
        <v>-</v>
      </c>
      <c r="BH21" s="103" t="str">
        <f>IF($I21=0,"*",IF(転記作業用!$BM21=0,"-",転記作業用!BL21))</f>
        <v>-</v>
      </c>
      <c r="BI21" s="103" t="str">
        <f>IF('在宅生活改善調査（利用者票）'!BI30="","-",'在宅生活改善調査（利用者票）'!BI30)</f>
        <v>-</v>
      </c>
      <c r="BJ21" s="103" t="str">
        <f>IF($BI21=4,"*",IF(転記作業用!$CK21=0,"-",転記作業用!BO21))</f>
        <v>-</v>
      </c>
      <c r="BK21" s="103" t="str">
        <f>IF($BI21=4,"*",IF(転記作業用!$CK21=0,"-",転記作業用!BP21))</f>
        <v>-</v>
      </c>
      <c r="BL21" s="103" t="str">
        <f>IF($BI21=4,"*",IF(転記作業用!$CK21=0,"-",転記作業用!BQ21))</f>
        <v>-</v>
      </c>
      <c r="BM21" s="103" t="str">
        <f>IF($BI21=4,"*",IF(転記作業用!$CK21=0,"-",転記作業用!BR21))</f>
        <v>-</v>
      </c>
      <c r="BN21" s="103" t="str">
        <f>IF($BI21=4,"*",IF(転記作業用!$CK21=0,"-",転記作業用!BS21))</f>
        <v>-</v>
      </c>
      <c r="BO21" s="103" t="str">
        <f>IF($BI21=4,"*",IF(転記作業用!$CK21=0,"-",転記作業用!BT21))</f>
        <v>-</v>
      </c>
      <c r="BP21" s="103" t="str">
        <f>IF($BI21=4,"*",IF(転記作業用!$CK21=0,"-",転記作業用!BU21))</f>
        <v>-</v>
      </c>
      <c r="BQ21" s="103" t="str">
        <f>IF($BI21=4,"*",IF(転記作業用!$CK21=0,"-",転記作業用!BV21))</f>
        <v>-</v>
      </c>
      <c r="BR21" s="103" t="str">
        <f>IF($BI21=4,"*",IF(転記作業用!$CK21=0,"-",転記作業用!BW21))</f>
        <v>-</v>
      </c>
      <c r="BS21" s="103" t="str">
        <f>IF($BI21=4,"*",IF(転記作業用!$CK21=0,"-",転記作業用!BX21))</f>
        <v>-</v>
      </c>
      <c r="BT21" s="103" t="str">
        <f>IF($BI21=4,"*",IF(転記作業用!$CK21=0,"-",転記作業用!BY21))</f>
        <v>-</v>
      </c>
      <c r="BU21" s="103" t="str">
        <f>IF($BI21=4,"*",IF(転記作業用!$CK21=0,"-",転記作業用!BZ21))</f>
        <v>-</v>
      </c>
      <c r="BV21" s="103" t="str">
        <f>IF($BI21=4,"*",IF(転記作業用!$CK21=0,"-",転記作業用!CA21))</f>
        <v>-</v>
      </c>
      <c r="BW21" s="103" t="str">
        <f>IF($BI21=4,"*",IF(転記作業用!$CK21=0,"-",転記作業用!CB21))</f>
        <v>-</v>
      </c>
      <c r="BX21" s="103" t="str">
        <f>IF($BI21=4,"*",IF(転記作業用!$CK21=0,"-",転記作業用!CC21))</f>
        <v>-</v>
      </c>
      <c r="BY21" s="103" t="str">
        <f>IF($BI21=4,"*",IF(転記作業用!$CK21=0,"-",転記作業用!CD21))</f>
        <v>-</v>
      </c>
      <c r="BZ21" s="103" t="str">
        <f>IF($BI21=4,"*",IF(転記作業用!$CK21=0,"-",転記作業用!CE21))</f>
        <v>-</v>
      </c>
      <c r="CA21" s="103" t="str">
        <f>IF($BI21=4,"*",IF(転記作業用!$CK21=0,"-",転記作業用!CF21))</f>
        <v>-</v>
      </c>
      <c r="CB21" s="103" t="str">
        <f>IF($BI21=4,"*",IF(転記作業用!$CK21=0,"-",転記作業用!CG21))</f>
        <v>-</v>
      </c>
      <c r="CC21" s="103" t="str">
        <f>IF(転記作業用!$CJ21=0,"*",IF('在宅生活改善調査（利用者票）'!CC30="","-",'在宅生活改善調査（利用者票）'!CC30))</f>
        <v>*</v>
      </c>
      <c r="CD21" s="103" t="str">
        <f>IF(転記作業用!CI21=0,"*",IF('在宅生活改善調査（利用者票）'!CD30="","-",'在宅生活改善調査（利用者票）'!CD30))</f>
        <v>*</v>
      </c>
      <c r="CE21" s="103" t="str">
        <f>IF(CB21&lt;&gt;1,"*",IF('在宅生活改善調査（利用者票）'!CE30="","-",'在宅生活改善調査（利用者票）'!CE30))</f>
        <v>*</v>
      </c>
      <c r="CF21" t="str">
        <f>IF(OR('在宅生活改善調査（利用者票）'!CG30&lt;&gt;"",'在宅生活改善調査（利用者票）'!CH30&lt;&gt;"",'在宅生活改善調査（利用者票）'!CI30&lt;&gt;"",'在宅生活改善調査（利用者票）'!CJ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,'在宅生活改善調査（利用者票）'!CP30&lt;&gt;"",'在宅生活改善調査（利用者票）'!CQ30&lt;&gt;"",'在宅生活改善調査（利用者票）'!CR30&lt;&gt;"",'在宅生活改善調査（利用者票）'!CS30&lt;&gt;""),"回答エラーが残っています。","")</f>
        <v/>
      </c>
    </row>
    <row r="22" spans="1:84">
      <c r="A22" s="104" t="str">
        <f>IF(SUM(B22:CE22)=0,"",18)</f>
        <v/>
      </c>
      <c r="B22" s="103" t="str">
        <f>IF('在宅生活改善調査（利用者票）'!B31="","-",'在宅生活改善調査（利用者票）'!B31)</f>
        <v>-</v>
      </c>
      <c r="C22" s="103" t="str">
        <f>IF('在宅生活改善調査（利用者票）'!C31="","-",'在宅生活改善調査（利用者票）'!C31)</f>
        <v>-</v>
      </c>
      <c r="D22" s="103" t="str">
        <f>IF('在宅生活改善調査（利用者票）'!D31="","-",'在宅生活改善調査（利用者票）'!D31)</f>
        <v>-</v>
      </c>
      <c r="E22" s="103" t="str">
        <f>IF(転記作業用!$K22=0,"-",転記作業用!D22)</f>
        <v>-</v>
      </c>
      <c r="F22" s="103" t="str">
        <f>IF(転記作業用!$K22=0,"-",転記作業用!E22)</f>
        <v>-</v>
      </c>
      <c r="G22" s="103" t="str">
        <f>IF(転記作業用!$K22=0,"-",転記作業用!F22)</f>
        <v>-</v>
      </c>
      <c r="H22" s="103" t="str">
        <f>IF(転記作業用!$K22=0,"-",転記作業用!G22)</f>
        <v>-</v>
      </c>
      <c r="I22" s="103" t="str">
        <f>IF(転記作業用!$K22=0,"-",転記作業用!H22)</f>
        <v>-</v>
      </c>
      <c r="J22" s="103" t="str">
        <f>IF(転記作業用!$K22=0,"-",転記作業用!I22)</f>
        <v>-</v>
      </c>
      <c r="K22" s="103" t="str">
        <f>IF(転記作業用!$K22=0,"-",転記作業用!J22)</f>
        <v>-</v>
      </c>
      <c r="L22" s="103" t="str">
        <f>IF(転記作業用!$S22=0,"-",転記作業用!L22)</f>
        <v>-</v>
      </c>
      <c r="M22" s="103" t="str">
        <f>IF(転記作業用!$S22=0,"-",転記作業用!M22)</f>
        <v>-</v>
      </c>
      <c r="N22" s="103" t="str">
        <f>IF(転記作業用!$S22=0,"-",転記作業用!N22)</f>
        <v>-</v>
      </c>
      <c r="O22" s="103" t="str">
        <f>IF(転記作業用!$S22=0,"-",転記作業用!O22)</f>
        <v>-</v>
      </c>
      <c r="P22" s="103" t="str">
        <f>IF(転記作業用!$S22=0,"-",転記作業用!P22)</f>
        <v>-</v>
      </c>
      <c r="Q22" s="103" t="str">
        <f>IF(転記作業用!$S22=0,"-",転記作業用!Q22)</f>
        <v>-</v>
      </c>
      <c r="R22" s="103" t="str">
        <f>IF(転記作業用!$S22=0,"-",転記作業用!R22)</f>
        <v>-</v>
      </c>
      <c r="S22" s="103" t="str">
        <f>IF(転記作業用!$AB22=0,"-",転記作業用!T22)</f>
        <v>-</v>
      </c>
      <c r="T22" s="103" t="str">
        <f>IF(転記作業用!$AB22=0,"-",転記作業用!U22)</f>
        <v>-</v>
      </c>
      <c r="U22" s="103" t="str">
        <f>IF(転記作業用!$AB22=0,"-",転記作業用!V22)</f>
        <v>-</v>
      </c>
      <c r="V22" s="103" t="str">
        <f>IF(転記作業用!$AB22=0,"-",転記作業用!W22)</f>
        <v>-</v>
      </c>
      <c r="W22" s="103" t="str">
        <f>IF(転記作業用!$AB22=0,"-",転記作業用!X22)</f>
        <v>-</v>
      </c>
      <c r="X22" s="103" t="str">
        <f>IF(転記作業用!$AB22=0,"-",転記作業用!Y22)</f>
        <v>-</v>
      </c>
      <c r="Y22" s="103" t="str">
        <f>IF(転記作業用!$AB22=0,"-",転記作業用!Z22)</f>
        <v>-</v>
      </c>
      <c r="Z22" s="103" t="str">
        <f>IF(転記作業用!$AB22=0,"-",転記作業用!AA22)</f>
        <v>-</v>
      </c>
      <c r="AA22" s="103" t="str">
        <f>IF($G22=0,"*",IF(転記作業用!$AK22=0,"-",転記作業用!AC22))</f>
        <v>-</v>
      </c>
      <c r="AB22" s="103" t="str">
        <f>IF($G22=0,"*",IF(転記作業用!$AK22=0,"-",転記作業用!AD22))</f>
        <v>-</v>
      </c>
      <c r="AC22" s="103" t="str">
        <f>IF($G22=0,"*",IF(転記作業用!$AK22=0,"-",転記作業用!AE22))</f>
        <v>-</v>
      </c>
      <c r="AD22" s="103" t="str">
        <f>IF($G22=0,"*",IF(転記作業用!$AK22=0,"-",転記作業用!AF22))</f>
        <v>-</v>
      </c>
      <c r="AE22" s="103" t="str">
        <f>IF($G22=0,"*",IF(転記作業用!$AK22=0,"-",転記作業用!AG22))</f>
        <v>-</v>
      </c>
      <c r="AF22" s="103" t="str">
        <f>IF($G22=0,"*",IF(転記作業用!$AK22=0,"-",転記作業用!AH22))</f>
        <v>-</v>
      </c>
      <c r="AG22" s="103" t="str">
        <f>IF($G22=0,"*",IF(転記作業用!$AK22=0,"-",転記作業用!AI22))</f>
        <v>-</v>
      </c>
      <c r="AH22" s="103" t="str">
        <f>IF($G22=0,"*",IF(転記作業用!$AK22=0,"-",転記作業用!AJ22))</f>
        <v>-</v>
      </c>
      <c r="AI22" s="103" t="str">
        <f>IF($H22=0,"*",IF(転記作業用!$AW22=0,"-",転記作業用!AL22))</f>
        <v>-</v>
      </c>
      <c r="AJ22" s="103" t="str">
        <f>IF($H22=0,"*",IF(転記作業用!$AW22=0,"-",転記作業用!AM22))</f>
        <v>-</v>
      </c>
      <c r="AK22" s="103" t="str">
        <f>IF($H22=0,"*",IF(転記作業用!$AW22=0,"-",転記作業用!AN22))</f>
        <v>-</v>
      </c>
      <c r="AL22" s="103" t="str">
        <f>IF($H22=0,"*",IF(転記作業用!$AW22=0,"-",転記作業用!AO22))</f>
        <v>-</v>
      </c>
      <c r="AM22" s="103" t="str">
        <f>IF($H22=0,"*",IF(転記作業用!$AW22=0,"-",転記作業用!AP22))</f>
        <v>-</v>
      </c>
      <c r="AN22" s="103" t="str">
        <f>IF($H22=0,"*",IF(転記作業用!$AW22=0,"-",転記作業用!AQ22))</f>
        <v>-</v>
      </c>
      <c r="AO22" s="103" t="str">
        <f>IF($H22=0,"*",IF(転記作業用!$AW22=0,"-",転記作業用!AR22))</f>
        <v>-</v>
      </c>
      <c r="AP22" s="103" t="str">
        <f>IF($H22=0,"*",IF(転記作業用!$AW22=0,"-",転記作業用!AS22))</f>
        <v>-</v>
      </c>
      <c r="AQ22" s="103" t="str">
        <f>IF($H22=0,"*",IF(転記作業用!$AW22=0,"-",転記作業用!AT22))</f>
        <v>-</v>
      </c>
      <c r="AR22" s="103" t="str">
        <f>IF($H22=0,"*",IF(転記作業用!$AW22=0,"-",転記作業用!AU22))</f>
        <v>-</v>
      </c>
      <c r="AS22" s="103" t="str">
        <f>IF($H22=0,"*",IF(転記作業用!$AW22=0,"-",転記作業用!AV22))</f>
        <v>-</v>
      </c>
      <c r="AT22" s="103" t="str">
        <f>IF($I22=0,"*",IF(転記作業用!$BM22=0,"-",転記作業用!AX22))</f>
        <v>-</v>
      </c>
      <c r="AU22" s="103" t="str">
        <f>IF($I22=0,"*",IF(転記作業用!$BM22=0,"-",転記作業用!AY22))</f>
        <v>-</v>
      </c>
      <c r="AV22" s="103" t="str">
        <f>IF($I22=0,"*",IF(転記作業用!$BM22=0,"-",転記作業用!AZ22))</f>
        <v>-</v>
      </c>
      <c r="AW22" s="103" t="str">
        <f>IF($I22=0,"*",IF(転記作業用!$BM22=0,"-",転記作業用!BA22))</f>
        <v>-</v>
      </c>
      <c r="AX22" s="103" t="str">
        <f>IF($I22=0,"*",IF(転記作業用!$BM22=0,"-",転記作業用!BB22))</f>
        <v>-</v>
      </c>
      <c r="AY22" s="103" t="str">
        <f>IF($I22=0,"*",IF(転記作業用!$BM22=0,"-",転記作業用!BC22))</f>
        <v>-</v>
      </c>
      <c r="AZ22" s="103" t="str">
        <f>IF($I22=0,"*",IF(転記作業用!$BM22=0,"-",転記作業用!BD22))</f>
        <v>-</v>
      </c>
      <c r="BA22" s="103" t="str">
        <f>IF($I22=0,"*",IF(転記作業用!$BM22=0,"-",転記作業用!BE22))</f>
        <v>-</v>
      </c>
      <c r="BB22" s="103" t="str">
        <f>IF($I22=0,"*",IF(転記作業用!$BM22=0,"-",転記作業用!BF22))</f>
        <v>-</v>
      </c>
      <c r="BC22" s="103" t="str">
        <f>IF($I22=0,"*",IF(転記作業用!$BM22=0,"-",転記作業用!BG22))</f>
        <v>-</v>
      </c>
      <c r="BD22" s="103" t="str">
        <f>IF($I22=0,"*",IF(転記作業用!$BM22=0,"-",転記作業用!BH22))</f>
        <v>-</v>
      </c>
      <c r="BE22" s="103" t="str">
        <f>IF($I22=0,"*",IF(転記作業用!$BM22=0,"-",転記作業用!BI22))</f>
        <v>-</v>
      </c>
      <c r="BF22" s="103" t="str">
        <f>IF($I22=0,"*",IF(転記作業用!$BM22=0,"-",転記作業用!BJ22))</f>
        <v>-</v>
      </c>
      <c r="BG22" s="103" t="str">
        <f>IF($I22=0,"*",IF(転記作業用!$BM22=0,"-",転記作業用!BK22))</f>
        <v>-</v>
      </c>
      <c r="BH22" s="103" t="str">
        <f>IF($I22=0,"*",IF(転記作業用!$BM22=0,"-",転記作業用!BL22))</f>
        <v>-</v>
      </c>
      <c r="BI22" s="103" t="str">
        <f>IF('在宅生活改善調査（利用者票）'!BI31="","-",'在宅生活改善調査（利用者票）'!BI31)</f>
        <v>-</v>
      </c>
      <c r="BJ22" s="103" t="str">
        <f>IF($BI22=4,"*",IF(転記作業用!$CK22=0,"-",転記作業用!BO22))</f>
        <v>-</v>
      </c>
      <c r="BK22" s="103" t="str">
        <f>IF($BI22=4,"*",IF(転記作業用!$CK22=0,"-",転記作業用!BP22))</f>
        <v>-</v>
      </c>
      <c r="BL22" s="103" t="str">
        <f>IF($BI22=4,"*",IF(転記作業用!$CK22=0,"-",転記作業用!BQ22))</f>
        <v>-</v>
      </c>
      <c r="BM22" s="103" t="str">
        <f>IF($BI22=4,"*",IF(転記作業用!$CK22=0,"-",転記作業用!BR22))</f>
        <v>-</v>
      </c>
      <c r="BN22" s="103" t="str">
        <f>IF($BI22=4,"*",IF(転記作業用!$CK22=0,"-",転記作業用!BS22))</f>
        <v>-</v>
      </c>
      <c r="BO22" s="103" t="str">
        <f>IF($BI22=4,"*",IF(転記作業用!$CK22=0,"-",転記作業用!BT22))</f>
        <v>-</v>
      </c>
      <c r="BP22" s="103" t="str">
        <f>IF($BI22=4,"*",IF(転記作業用!$CK22=0,"-",転記作業用!BU22))</f>
        <v>-</v>
      </c>
      <c r="BQ22" s="103" t="str">
        <f>IF($BI22=4,"*",IF(転記作業用!$CK22=0,"-",転記作業用!BV22))</f>
        <v>-</v>
      </c>
      <c r="BR22" s="103" t="str">
        <f>IF($BI22=4,"*",IF(転記作業用!$CK22=0,"-",転記作業用!BW22))</f>
        <v>-</v>
      </c>
      <c r="BS22" s="103" t="str">
        <f>IF($BI22=4,"*",IF(転記作業用!$CK22=0,"-",転記作業用!BX22))</f>
        <v>-</v>
      </c>
      <c r="BT22" s="103" t="str">
        <f>IF($BI22=4,"*",IF(転記作業用!$CK22=0,"-",転記作業用!BY22))</f>
        <v>-</v>
      </c>
      <c r="BU22" s="103" t="str">
        <f>IF($BI22=4,"*",IF(転記作業用!$CK22=0,"-",転記作業用!BZ22))</f>
        <v>-</v>
      </c>
      <c r="BV22" s="103" t="str">
        <f>IF($BI22=4,"*",IF(転記作業用!$CK22=0,"-",転記作業用!CA22))</f>
        <v>-</v>
      </c>
      <c r="BW22" s="103" t="str">
        <f>IF($BI22=4,"*",IF(転記作業用!$CK22=0,"-",転記作業用!CB22))</f>
        <v>-</v>
      </c>
      <c r="BX22" s="103" t="str">
        <f>IF($BI22=4,"*",IF(転記作業用!$CK22=0,"-",転記作業用!CC22))</f>
        <v>-</v>
      </c>
      <c r="BY22" s="103" t="str">
        <f>IF($BI22=4,"*",IF(転記作業用!$CK22=0,"-",転記作業用!CD22))</f>
        <v>-</v>
      </c>
      <c r="BZ22" s="103" t="str">
        <f>IF($BI22=4,"*",IF(転記作業用!$CK22=0,"-",転記作業用!CE22))</f>
        <v>-</v>
      </c>
      <c r="CA22" s="103" t="str">
        <f>IF($BI22=4,"*",IF(転記作業用!$CK22=0,"-",転記作業用!CF22))</f>
        <v>-</v>
      </c>
      <c r="CB22" s="103" t="str">
        <f>IF($BI22=4,"*",IF(転記作業用!$CK22=0,"-",転記作業用!CG22))</f>
        <v>-</v>
      </c>
      <c r="CC22" s="103" t="str">
        <f>IF(転記作業用!$CJ22=0,"*",IF('在宅生活改善調査（利用者票）'!CC31="","-",'在宅生活改善調査（利用者票）'!CC31))</f>
        <v>*</v>
      </c>
      <c r="CD22" s="103" t="str">
        <f>IF(転記作業用!CI22=0,"*",IF('在宅生活改善調査（利用者票）'!CD31="","-",'在宅生活改善調査（利用者票）'!CD31))</f>
        <v>*</v>
      </c>
      <c r="CE22" s="103" t="str">
        <f>IF(CB22&lt;&gt;1,"*",IF('在宅生活改善調査（利用者票）'!CE31="","-",'在宅生活改善調査（利用者票）'!CE31))</f>
        <v>*</v>
      </c>
      <c r="CF22" t="str">
        <f>IF(OR('在宅生活改善調査（利用者票）'!CG31&lt;&gt;"",'在宅生活改善調査（利用者票）'!CH31&lt;&gt;"",'在宅生活改善調査（利用者票）'!CI31&lt;&gt;"",'在宅生活改善調査（利用者票）'!CJ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,'在宅生活改善調査（利用者票）'!CP31&lt;&gt;"",'在宅生活改善調査（利用者票）'!CQ31&lt;&gt;"",'在宅生活改善調査（利用者票）'!CR31&lt;&gt;"",'在宅生活改善調査（利用者票）'!CS31&lt;&gt;""),"回答エラーが残っています。","")</f>
        <v/>
      </c>
    </row>
    <row r="23" spans="1:84">
      <c r="A23" s="104" t="str">
        <f>IF(SUM(B23:CE23)=0,"",19)</f>
        <v/>
      </c>
      <c r="B23" s="103" t="str">
        <f>IF('在宅生活改善調査（利用者票）'!B32="","-",'在宅生活改善調査（利用者票）'!B32)</f>
        <v>-</v>
      </c>
      <c r="C23" s="103" t="str">
        <f>IF('在宅生活改善調査（利用者票）'!C32="","-",'在宅生活改善調査（利用者票）'!C32)</f>
        <v>-</v>
      </c>
      <c r="D23" s="103" t="str">
        <f>IF('在宅生活改善調査（利用者票）'!D32="","-",'在宅生活改善調査（利用者票）'!D32)</f>
        <v>-</v>
      </c>
      <c r="E23" s="103" t="str">
        <f>IF(転記作業用!$K23=0,"-",転記作業用!D23)</f>
        <v>-</v>
      </c>
      <c r="F23" s="103" t="str">
        <f>IF(転記作業用!$K23=0,"-",転記作業用!E23)</f>
        <v>-</v>
      </c>
      <c r="G23" s="103" t="str">
        <f>IF(転記作業用!$K23=0,"-",転記作業用!F23)</f>
        <v>-</v>
      </c>
      <c r="H23" s="103" t="str">
        <f>IF(転記作業用!$K23=0,"-",転記作業用!G23)</f>
        <v>-</v>
      </c>
      <c r="I23" s="103" t="str">
        <f>IF(転記作業用!$K23=0,"-",転記作業用!H23)</f>
        <v>-</v>
      </c>
      <c r="J23" s="103" t="str">
        <f>IF(転記作業用!$K23=0,"-",転記作業用!I23)</f>
        <v>-</v>
      </c>
      <c r="K23" s="103" t="str">
        <f>IF(転記作業用!$K23=0,"-",転記作業用!J23)</f>
        <v>-</v>
      </c>
      <c r="L23" s="103" t="str">
        <f>IF(転記作業用!$S23=0,"-",転記作業用!L23)</f>
        <v>-</v>
      </c>
      <c r="M23" s="103" t="str">
        <f>IF(転記作業用!$S23=0,"-",転記作業用!M23)</f>
        <v>-</v>
      </c>
      <c r="N23" s="103" t="str">
        <f>IF(転記作業用!$S23=0,"-",転記作業用!N23)</f>
        <v>-</v>
      </c>
      <c r="O23" s="103" t="str">
        <f>IF(転記作業用!$S23=0,"-",転記作業用!O23)</f>
        <v>-</v>
      </c>
      <c r="P23" s="103" t="str">
        <f>IF(転記作業用!$S23=0,"-",転記作業用!P23)</f>
        <v>-</v>
      </c>
      <c r="Q23" s="103" t="str">
        <f>IF(転記作業用!$S23=0,"-",転記作業用!Q23)</f>
        <v>-</v>
      </c>
      <c r="R23" s="103" t="str">
        <f>IF(転記作業用!$S23=0,"-",転記作業用!R23)</f>
        <v>-</v>
      </c>
      <c r="S23" s="103" t="str">
        <f>IF(転記作業用!$AB23=0,"-",転記作業用!T23)</f>
        <v>-</v>
      </c>
      <c r="T23" s="103" t="str">
        <f>IF(転記作業用!$AB23=0,"-",転記作業用!U23)</f>
        <v>-</v>
      </c>
      <c r="U23" s="103" t="str">
        <f>IF(転記作業用!$AB23=0,"-",転記作業用!V23)</f>
        <v>-</v>
      </c>
      <c r="V23" s="103" t="str">
        <f>IF(転記作業用!$AB23=0,"-",転記作業用!W23)</f>
        <v>-</v>
      </c>
      <c r="W23" s="103" t="str">
        <f>IF(転記作業用!$AB23=0,"-",転記作業用!X23)</f>
        <v>-</v>
      </c>
      <c r="X23" s="103" t="str">
        <f>IF(転記作業用!$AB23=0,"-",転記作業用!Y23)</f>
        <v>-</v>
      </c>
      <c r="Y23" s="103" t="str">
        <f>IF(転記作業用!$AB23=0,"-",転記作業用!Z23)</f>
        <v>-</v>
      </c>
      <c r="Z23" s="103" t="str">
        <f>IF(転記作業用!$AB23=0,"-",転記作業用!AA23)</f>
        <v>-</v>
      </c>
      <c r="AA23" s="103" t="str">
        <f>IF($G23=0,"*",IF(転記作業用!$AK23=0,"-",転記作業用!AC23))</f>
        <v>-</v>
      </c>
      <c r="AB23" s="103" t="str">
        <f>IF($G23=0,"*",IF(転記作業用!$AK23=0,"-",転記作業用!AD23))</f>
        <v>-</v>
      </c>
      <c r="AC23" s="103" t="str">
        <f>IF($G23=0,"*",IF(転記作業用!$AK23=0,"-",転記作業用!AE23))</f>
        <v>-</v>
      </c>
      <c r="AD23" s="103" t="str">
        <f>IF($G23=0,"*",IF(転記作業用!$AK23=0,"-",転記作業用!AF23))</f>
        <v>-</v>
      </c>
      <c r="AE23" s="103" t="str">
        <f>IF($G23=0,"*",IF(転記作業用!$AK23=0,"-",転記作業用!AG23))</f>
        <v>-</v>
      </c>
      <c r="AF23" s="103" t="str">
        <f>IF($G23=0,"*",IF(転記作業用!$AK23=0,"-",転記作業用!AH23))</f>
        <v>-</v>
      </c>
      <c r="AG23" s="103" t="str">
        <f>IF($G23=0,"*",IF(転記作業用!$AK23=0,"-",転記作業用!AI23))</f>
        <v>-</v>
      </c>
      <c r="AH23" s="103" t="str">
        <f>IF($G23=0,"*",IF(転記作業用!$AK23=0,"-",転記作業用!AJ23))</f>
        <v>-</v>
      </c>
      <c r="AI23" s="103" t="str">
        <f>IF($H23=0,"*",IF(転記作業用!$AW23=0,"-",転記作業用!AL23))</f>
        <v>-</v>
      </c>
      <c r="AJ23" s="103" t="str">
        <f>IF($H23=0,"*",IF(転記作業用!$AW23=0,"-",転記作業用!AM23))</f>
        <v>-</v>
      </c>
      <c r="AK23" s="103" t="str">
        <f>IF($H23=0,"*",IF(転記作業用!$AW23=0,"-",転記作業用!AN23))</f>
        <v>-</v>
      </c>
      <c r="AL23" s="103" t="str">
        <f>IF($H23=0,"*",IF(転記作業用!$AW23=0,"-",転記作業用!AO23))</f>
        <v>-</v>
      </c>
      <c r="AM23" s="103" t="str">
        <f>IF($H23=0,"*",IF(転記作業用!$AW23=0,"-",転記作業用!AP23))</f>
        <v>-</v>
      </c>
      <c r="AN23" s="103" t="str">
        <f>IF($H23=0,"*",IF(転記作業用!$AW23=0,"-",転記作業用!AQ23))</f>
        <v>-</v>
      </c>
      <c r="AO23" s="103" t="str">
        <f>IF($H23=0,"*",IF(転記作業用!$AW23=0,"-",転記作業用!AR23))</f>
        <v>-</v>
      </c>
      <c r="AP23" s="103" t="str">
        <f>IF($H23=0,"*",IF(転記作業用!$AW23=0,"-",転記作業用!AS23))</f>
        <v>-</v>
      </c>
      <c r="AQ23" s="103" t="str">
        <f>IF($H23=0,"*",IF(転記作業用!$AW23=0,"-",転記作業用!AT23))</f>
        <v>-</v>
      </c>
      <c r="AR23" s="103" t="str">
        <f>IF($H23=0,"*",IF(転記作業用!$AW23=0,"-",転記作業用!AU23))</f>
        <v>-</v>
      </c>
      <c r="AS23" s="103" t="str">
        <f>IF($H23=0,"*",IF(転記作業用!$AW23=0,"-",転記作業用!AV23))</f>
        <v>-</v>
      </c>
      <c r="AT23" s="103" t="str">
        <f>IF($I23=0,"*",IF(転記作業用!$BM23=0,"-",転記作業用!AX23))</f>
        <v>-</v>
      </c>
      <c r="AU23" s="103" t="str">
        <f>IF($I23=0,"*",IF(転記作業用!$BM23=0,"-",転記作業用!AY23))</f>
        <v>-</v>
      </c>
      <c r="AV23" s="103" t="str">
        <f>IF($I23=0,"*",IF(転記作業用!$BM23=0,"-",転記作業用!AZ23))</f>
        <v>-</v>
      </c>
      <c r="AW23" s="103" t="str">
        <f>IF($I23=0,"*",IF(転記作業用!$BM23=0,"-",転記作業用!BA23))</f>
        <v>-</v>
      </c>
      <c r="AX23" s="103" t="str">
        <f>IF($I23=0,"*",IF(転記作業用!$BM23=0,"-",転記作業用!BB23))</f>
        <v>-</v>
      </c>
      <c r="AY23" s="103" t="str">
        <f>IF($I23=0,"*",IF(転記作業用!$BM23=0,"-",転記作業用!BC23))</f>
        <v>-</v>
      </c>
      <c r="AZ23" s="103" t="str">
        <f>IF($I23=0,"*",IF(転記作業用!$BM23=0,"-",転記作業用!BD23))</f>
        <v>-</v>
      </c>
      <c r="BA23" s="103" t="str">
        <f>IF($I23=0,"*",IF(転記作業用!$BM23=0,"-",転記作業用!BE23))</f>
        <v>-</v>
      </c>
      <c r="BB23" s="103" t="str">
        <f>IF($I23=0,"*",IF(転記作業用!$BM23=0,"-",転記作業用!BF23))</f>
        <v>-</v>
      </c>
      <c r="BC23" s="103" t="str">
        <f>IF($I23=0,"*",IF(転記作業用!$BM23=0,"-",転記作業用!BG23))</f>
        <v>-</v>
      </c>
      <c r="BD23" s="103" t="str">
        <f>IF($I23=0,"*",IF(転記作業用!$BM23=0,"-",転記作業用!BH23))</f>
        <v>-</v>
      </c>
      <c r="BE23" s="103" t="str">
        <f>IF($I23=0,"*",IF(転記作業用!$BM23=0,"-",転記作業用!BI23))</f>
        <v>-</v>
      </c>
      <c r="BF23" s="103" t="str">
        <f>IF($I23=0,"*",IF(転記作業用!$BM23=0,"-",転記作業用!BJ23))</f>
        <v>-</v>
      </c>
      <c r="BG23" s="103" t="str">
        <f>IF($I23=0,"*",IF(転記作業用!$BM23=0,"-",転記作業用!BK23))</f>
        <v>-</v>
      </c>
      <c r="BH23" s="103" t="str">
        <f>IF($I23=0,"*",IF(転記作業用!$BM23=0,"-",転記作業用!BL23))</f>
        <v>-</v>
      </c>
      <c r="BI23" s="103" t="str">
        <f>IF('在宅生活改善調査（利用者票）'!BI32="","-",'在宅生活改善調査（利用者票）'!BI32)</f>
        <v>-</v>
      </c>
      <c r="BJ23" s="103" t="str">
        <f>IF($BI23=4,"*",IF(転記作業用!$CK23=0,"-",転記作業用!BO23))</f>
        <v>-</v>
      </c>
      <c r="BK23" s="103" t="str">
        <f>IF($BI23=4,"*",IF(転記作業用!$CK23=0,"-",転記作業用!BP23))</f>
        <v>-</v>
      </c>
      <c r="BL23" s="103" t="str">
        <f>IF($BI23=4,"*",IF(転記作業用!$CK23=0,"-",転記作業用!BQ23))</f>
        <v>-</v>
      </c>
      <c r="BM23" s="103" t="str">
        <f>IF($BI23=4,"*",IF(転記作業用!$CK23=0,"-",転記作業用!BR23))</f>
        <v>-</v>
      </c>
      <c r="BN23" s="103" t="str">
        <f>IF($BI23=4,"*",IF(転記作業用!$CK23=0,"-",転記作業用!BS23))</f>
        <v>-</v>
      </c>
      <c r="BO23" s="103" t="str">
        <f>IF($BI23=4,"*",IF(転記作業用!$CK23=0,"-",転記作業用!BT23))</f>
        <v>-</v>
      </c>
      <c r="BP23" s="103" t="str">
        <f>IF($BI23=4,"*",IF(転記作業用!$CK23=0,"-",転記作業用!BU23))</f>
        <v>-</v>
      </c>
      <c r="BQ23" s="103" t="str">
        <f>IF($BI23=4,"*",IF(転記作業用!$CK23=0,"-",転記作業用!BV23))</f>
        <v>-</v>
      </c>
      <c r="BR23" s="103" t="str">
        <f>IF($BI23=4,"*",IF(転記作業用!$CK23=0,"-",転記作業用!BW23))</f>
        <v>-</v>
      </c>
      <c r="BS23" s="103" t="str">
        <f>IF($BI23=4,"*",IF(転記作業用!$CK23=0,"-",転記作業用!BX23))</f>
        <v>-</v>
      </c>
      <c r="BT23" s="103" t="str">
        <f>IF($BI23=4,"*",IF(転記作業用!$CK23=0,"-",転記作業用!BY23))</f>
        <v>-</v>
      </c>
      <c r="BU23" s="103" t="str">
        <f>IF($BI23=4,"*",IF(転記作業用!$CK23=0,"-",転記作業用!BZ23))</f>
        <v>-</v>
      </c>
      <c r="BV23" s="103" t="str">
        <f>IF($BI23=4,"*",IF(転記作業用!$CK23=0,"-",転記作業用!CA23))</f>
        <v>-</v>
      </c>
      <c r="BW23" s="103" t="str">
        <f>IF($BI23=4,"*",IF(転記作業用!$CK23=0,"-",転記作業用!CB23))</f>
        <v>-</v>
      </c>
      <c r="BX23" s="103" t="str">
        <f>IF($BI23=4,"*",IF(転記作業用!$CK23=0,"-",転記作業用!CC23))</f>
        <v>-</v>
      </c>
      <c r="BY23" s="103" t="str">
        <f>IF($BI23=4,"*",IF(転記作業用!$CK23=0,"-",転記作業用!CD23))</f>
        <v>-</v>
      </c>
      <c r="BZ23" s="103" t="str">
        <f>IF($BI23=4,"*",IF(転記作業用!$CK23=0,"-",転記作業用!CE23))</f>
        <v>-</v>
      </c>
      <c r="CA23" s="103" t="str">
        <f>IF($BI23=4,"*",IF(転記作業用!$CK23=0,"-",転記作業用!CF23))</f>
        <v>-</v>
      </c>
      <c r="CB23" s="103" t="str">
        <f>IF($BI23=4,"*",IF(転記作業用!$CK23=0,"-",転記作業用!CG23))</f>
        <v>-</v>
      </c>
      <c r="CC23" s="103" t="str">
        <f>IF(転記作業用!$CJ23=0,"*",IF('在宅生活改善調査（利用者票）'!CC32="","-",'在宅生活改善調査（利用者票）'!CC32))</f>
        <v>*</v>
      </c>
      <c r="CD23" s="103" t="str">
        <f>IF(転記作業用!CI23=0,"*",IF('在宅生活改善調査（利用者票）'!CD32="","-",'在宅生活改善調査（利用者票）'!CD32))</f>
        <v>*</v>
      </c>
      <c r="CE23" s="103" t="str">
        <f>IF(CB23&lt;&gt;1,"*",IF('在宅生活改善調査（利用者票）'!CE32="","-",'在宅生活改善調査（利用者票）'!CE32))</f>
        <v>*</v>
      </c>
      <c r="CF23" t="str">
        <f>IF(OR('在宅生活改善調査（利用者票）'!CG32&lt;&gt;"",'在宅生活改善調査（利用者票）'!CH32&lt;&gt;"",'在宅生活改善調査（利用者票）'!CI32&lt;&gt;"",'在宅生活改善調査（利用者票）'!CJ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,'在宅生活改善調査（利用者票）'!CP32&lt;&gt;"",'在宅生活改善調査（利用者票）'!CQ32&lt;&gt;"",'在宅生活改善調査（利用者票）'!CR32&lt;&gt;"",'在宅生活改善調査（利用者票）'!CS32&lt;&gt;""),"回答エラーが残っています。","")</f>
        <v/>
      </c>
    </row>
    <row r="24" spans="1:84">
      <c r="A24" s="104" t="str">
        <f>IF(SUM(B24:CE24)=0,"",20)</f>
        <v/>
      </c>
      <c r="B24" s="103" t="str">
        <f>IF('在宅生活改善調査（利用者票）'!B33="","-",'在宅生活改善調査（利用者票）'!B33)</f>
        <v>-</v>
      </c>
      <c r="C24" s="103" t="str">
        <f>IF('在宅生活改善調査（利用者票）'!C33="","-",'在宅生活改善調査（利用者票）'!C33)</f>
        <v>-</v>
      </c>
      <c r="D24" s="103" t="str">
        <f>IF('在宅生活改善調査（利用者票）'!D33="","-",'在宅生活改善調査（利用者票）'!D33)</f>
        <v>-</v>
      </c>
      <c r="E24" s="103" t="str">
        <f>IF(転記作業用!$K24=0,"-",転記作業用!D24)</f>
        <v>-</v>
      </c>
      <c r="F24" s="103" t="str">
        <f>IF(転記作業用!$K24=0,"-",転記作業用!E24)</f>
        <v>-</v>
      </c>
      <c r="G24" s="103" t="str">
        <f>IF(転記作業用!$K24=0,"-",転記作業用!F24)</f>
        <v>-</v>
      </c>
      <c r="H24" s="103" t="str">
        <f>IF(転記作業用!$K24=0,"-",転記作業用!G24)</f>
        <v>-</v>
      </c>
      <c r="I24" s="103" t="str">
        <f>IF(転記作業用!$K24=0,"-",転記作業用!H24)</f>
        <v>-</v>
      </c>
      <c r="J24" s="103" t="str">
        <f>IF(転記作業用!$K24=0,"-",転記作業用!I24)</f>
        <v>-</v>
      </c>
      <c r="K24" s="103" t="str">
        <f>IF(転記作業用!$K24=0,"-",転記作業用!J24)</f>
        <v>-</v>
      </c>
      <c r="L24" s="103" t="str">
        <f>IF(転記作業用!$S24=0,"-",転記作業用!L24)</f>
        <v>-</v>
      </c>
      <c r="M24" s="103" t="str">
        <f>IF(転記作業用!$S24=0,"-",転記作業用!M24)</f>
        <v>-</v>
      </c>
      <c r="N24" s="103" t="str">
        <f>IF(転記作業用!$S24=0,"-",転記作業用!N24)</f>
        <v>-</v>
      </c>
      <c r="O24" s="103" t="str">
        <f>IF(転記作業用!$S24=0,"-",転記作業用!O24)</f>
        <v>-</v>
      </c>
      <c r="P24" s="103" t="str">
        <f>IF(転記作業用!$S24=0,"-",転記作業用!P24)</f>
        <v>-</v>
      </c>
      <c r="Q24" s="103" t="str">
        <f>IF(転記作業用!$S24=0,"-",転記作業用!Q24)</f>
        <v>-</v>
      </c>
      <c r="R24" s="103" t="str">
        <f>IF(転記作業用!$S24=0,"-",転記作業用!R24)</f>
        <v>-</v>
      </c>
      <c r="S24" s="103" t="str">
        <f>IF(転記作業用!$AB24=0,"-",転記作業用!T24)</f>
        <v>-</v>
      </c>
      <c r="T24" s="103" t="str">
        <f>IF(転記作業用!$AB24=0,"-",転記作業用!U24)</f>
        <v>-</v>
      </c>
      <c r="U24" s="103" t="str">
        <f>IF(転記作業用!$AB24=0,"-",転記作業用!V24)</f>
        <v>-</v>
      </c>
      <c r="V24" s="103" t="str">
        <f>IF(転記作業用!$AB24=0,"-",転記作業用!W24)</f>
        <v>-</v>
      </c>
      <c r="W24" s="103" t="str">
        <f>IF(転記作業用!$AB24=0,"-",転記作業用!X24)</f>
        <v>-</v>
      </c>
      <c r="X24" s="103" t="str">
        <f>IF(転記作業用!$AB24=0,"-",転記作業用!Y24)</f>
        <v>-</v>
      </c>
      <c r="Y24" s="103" t="str">
        <f>IF(転記作業用!$AB24=0,"-",転記作業用!Z24)</f>
        <v>-</v>
      </c>
      <c r="Z24" s="103" t="str">
        <f>IF(転記作業用!$AB24=0,"-",転記作業用!AA24)</f>
        <v>-</v>
      </c>
      <c r="AA24" s="103" t="str">
        <f>IF($G24=0,"*",IF(転記作業用!$AK24=0,"-",転記作業用!AC24))</f>
        <v>-</v>
      </c>
      <c r="AB24" s="103" t="str">
        <f>IF($G24=0,"*",IF(転記作業用!$AK24=0,"-",転記作業用!AD24))</f>
        <v>-</v>
      </c>
      <c r="AC24" s="103" t="str">
        <f>IF($G24=0,"*",IF(転記作業用!$AK24=0,"-",転記作業用!AE24))</f>
        <v>-</v>
      </c>
      <c r="AD24" s="103" t="str">
        <f>IF($G24=0,"*",IF(転記作業用!$AK24=0,"-",転記作業用!AF24))</f>
        <v>-</v>
      </c>
      <c r="AE24" s="103" t="str">
        <f>IF($G24=0,"*",IF(転記作業用!$AK24=0,"-",転記作業用!AG24))</f>
        <v>-</v>
      </c>
      <c r="AF24" s="103" t="str">
        <f>IF($G24=0,"*",IF(転記作業用!$AK24=0,"-",転記作業用!AH24))</f>
        <v>-</v>
      </c>
      <c r="AG24" s="103" t="str">
        <f>IF($G24=0,"*",IF(転記作業用!$AK24=0,"-",転記作業用!AI24))</f>
        <v>-</v>
      </c>
      <c r="AH24" s="103" t="str">
        <f>IF($G24=0,"*",IF(転記作業用!$AK24=0,"-",転記作業用!AJ24))</f>
        <v>-</v>
      </c>
      <c r="AI24" s="103" t="str">
        <f>IF($H24=0,"*",IF(転記作業用!$AW24=0,"-",転記作業用!AL24))</f>
        <v>-</v>
      </c>
      <c r="AJ24" s="103" t="str">
        <f>IF($H24=0,"*",IF(転記作業用!$AW24=0,"-",転記作業用!AM24))</f>
        <v>-</v>
      </c>
      <c r="AK24" s="103" t="str">
        <f>IF($H24=0,"*",IF(転記作業用!$AW24=0,"-",転記作業用!AN24))</f>
        <v>-</v>
      </c>
      <c r="AL24" s="103" t="str">
        <f>IF($H24=0,"*",IF(転記作業用!$AW24=0,"-",転記作業用!AO24))</f>
        <v>-</v>
      </c>
      <c r="AM24" s="103" t="str">
        <f>IF($H24=0,"*",IF(転記作業用!$AW24=0,"-",転記作業用!AP24))</f>
        <v>-</v>
      </c>
      <c r="AN24" s="103" t="str">
        <f>IF($H24=0,"*",IF(転記作業用!$AW24=0,"-",転記作業用!AQ24))</f>
        <v>-</v>
      </c>
      <c r="AO24" s="103" t="str">
        <f>IF($H24=0,"*",IF(転記作業用!$AW24=0,"-",転記作業用!AR24))</f>
        <v>-</v>
      </c>
      <c r="AP24" s="103" t="str">
        <f>IF($H24=0,"*",IF(転記作業用!$AW24=0,"-",転記作業用!AS24))</f>
        <v>-</v>
      </c>
      <c r="AQ24" s="103" t="str">
        <f>IF($H24=0,"*",IF(転記作業用!$AW24=0,"-",転記作業用!AT24))</f>
        <v>-</v>
      </c>
      <c r="AR24" s="103" t="str">
        <f>IF($H24=0,"*",IF(転記作業用!$AW24=0,"-",転記作業用!AU24))</f>
        <v>-</v>
      </c>
      <c r="AS24" s="103" t="str">
        <f>IF($H24=0,"*",IF(転記作業用!$AW24=0,"-",転記作業用!AV24))</f>
        <v>-</v>
      </c>
      <c r="AT24" s="103" t="str">
        <f>IF($I24=0,"*",IF(転記作業用!$BM24=0,"-",転記作業用!AX24))</f>
        <v>-</v>
      </c>
      <c r="AU24" s="103" t="str">
        <f>IF($I24=0,"*",IF(転記作業用!$BM24=0,"-",転記作業用!AY24))</f>
        <v>-</v>
      </c>
      <c r="AV24" s="103" t="str">
        <f>IF($I24=0,"*",IF(転記作業用!$BM24=0,"-",転記作業用!AZ24))</f>
        <v>-</v>
      </c>
      <c r="AW24" s="103" t="str">
        <f>IF($I24=0,"*",IF(転記作業用!$BM24=0,"-",転記作業用!BA24))</f>
        <v>-</v>
      </c>
      <c r="AX24" s="103" t="str">
        <f>IF($I24=0,"*",IF(転記作業用!$BM24=0,"-",転記作業用!BB24))</f>
        <v>-</v>
      </c>
      <c r="AY24" s="103" t="str">
        <f>IF($I24=0,"*",IF(転記作業用!$BM24=0,"-",転記作業用!BC24))</f>
        <v>-</v>
      </c>
      <c r="AZ24" s="103" t="str">
        <f>IF($I24=0,"*",IF(転記作業用!$BM24=0,"-",転記作業用!BD24))</f>
        <v>-</v>
      </c>
      <c r="BA24" s="103" t="str">
        <f>IF($I24=0,"*",IF(転記作業用!$BM24=0,"-",転記作業用!BE24))</f>
        <v>-</v>
      </c>
      <c r="BB24" s="103" t="str">
        <f>IF($I24=0,"*",IF(転記作業用!$BM24=0,"-",転記作業用!BF24))</f>
        <v>-</v>
      </c>
      <c r="BC24" s="103" t="str">
        <f>IF($I24=0,"*",IF(転記作業用!$BM24=0,"-",転記作業用!BG24))</f>
        <v>-</v>
      </c>
      <c r="BD24" s="103" t="str">
        <f>IF($I24=0,"*",IF(転記作業用!$BM24=0,"-",転記作業用!BH24))</f>
        <v>-</v>
      </c>
      <c r="BE24" s="103" t="str">
        <f>IF($I24=0,"*",IF(転記作業用!$BM24=0,"-",転記作業用!BI24))</f>
        <v>-</v>
      </c>
      <c r="BF24" s="103" t="str">
        <f>IF($I24=0,"*",IF(転記作業用!$BM24=0,"-",転記作業用!BJ24))</f>
        <v>-</v>
      </c>
      <c r="BG24" s="103" t="str">
        <f>IF($I24=0,"*",IF(転記作業用!$BM24=0,"-",転記作業用!BK24))</f>
        <v>-</v>
      </c>
      <c r="BH24" s="103" t="str">
        <f>IF($I24=0,"*",IF(転記作業用!$BM24=0,"-",転記作業用!BL24))</f>
        <v>-</v>
      </c>
      <c r="BI24" s="103" t="str">
        <f>IF('在宅生活改善調査（利用者票）'!BI33="","-",'在宅生活改善調査（利用者票）'!BI33)</f>
        <v>-</v>
      </c>
      <c r="BJ24" s="103" t="str">
        <f>IF($BI24=4,"*",IF(転記作業用!$CK24=0,"-",転記作業用!BO24))</f>
        <v>-</v>
      </c>
      <c r="BK24" s="103" t="str">
        <f>IF($BI24=4,"*",IF(転記作業用!$CK24=0,"-",転記作業用!BP24))</f>
        <v>-</v>
      </c>
      <c r="BL24" s="103" t="str">
        <f>IF($BI24=4,"*",IF(転記作業用!$CK24=0,"-",転記作業用!BQ24))</f>
        <v>-</v>
      </c>
      <c r="BM24" s="103" t="str">
        <f>IF($BI24=4,"*",IF(転記作業用!$CK24=0,"-",転記作業用!BR24))</f>
        <v>-</v>
      </c>
      <c r="BN24" s="103" t="str">
        <f>IF($BI24=4,"*",IF(転記作業用!$CK24=0,"-",転記作業用!BS24))</f>
        <v>-</v>
      </c>
      <c r="BO24" s="103" t="str">
        <f>IF($BI24=4,"*",IF(転記作業用!$CK24=0,"-",転記作業用!BT24))</f>
        <v>-</v>
      </c>
      <c r="BP24" s="103" t="str">
        <f>IF($BI24=4,"*",IF(転記作業用!$CK24=0,"-",転記作業用!BU24))</f>
        <v>-</v>
      </c>
      <c r="BQ24" s="103" t="str">
        <f>IF($BI24=4,"*",IF(転記作業用!$CK24=0,"-",転記作業用!BV24))</f>
        <v>-</v>
      </c>
      <c r="BR24" s="103" t="str">
        <f>IF($BI24=4,"*",IF(転記作業用!$CK24=0,"-",転記作業用!BW24))</f>
        <v>-</v>
      </c>
      <c r="BS24" s="103" t="str">
        <f>IF($BI24=4,"*",IF(転記作業用!$CK24=0,"-",転記作業用!BX24))</f>
        <v>-</v>
      </c>
      <c r="BT24" s="103" t="str">
        <f>IF($BI24=4,"*",IF(転記作業用!$CK24=0,"-",転記作業用!BY24))</f>
        <v>-</v>
      </c>
      <c r="BU24" s="103" t="str">
        <f>IF($BI24=4,"*",IF(転記作業用!$CK24=0,"-",転記作業用!BZ24))</f>
        <v>-</v>
      </c>
      <c r="BV24" s="103" t="str">
        <f>IF($BI24=4,"*",IF(転記作業用!$CK24=0,"-",転記作業用!CA24))</f>
        <v>-</v>
      </c>
      <c r="BW24" s="103" t="str">
        <f>IF($BI24=4,"*",IF(転記作業用!$CK24=0,"-",転記作業用!CB24))</f>
        <v>-</v>
      </c>
      <c r="BX24" s="103" t="str">
        <f>IF($BI24=4,"*",IF(転記作業用!$CK24=0,"-",転記作業用!CC24))</f>
        <v>-</v>
      </c>
      <c r="BY24" s="103" t="str">
        <f>IF($BI24=4,"*",IF(転記作業用!$CK24=0,"-",転記作業用!CD24))</f>
        <v>-</v>
      </c>
      <c r="BZ24" s="103" t="str">
        <f>IF($BI24=4,"*",IF(転記作業用!$CK24=0,"-",転記作業用!CE24))</f>
        <v>-</v>
      </c>
      <c r="CA24" s="103" t="str">
        <f>IF($BI24=4,"*",IF(転記作業用!$CK24=0,"-",転記作業用!CF24))</f>
        <v>-</v>
      </c>
      <c r="CB24" s="103" t="str">
        <f>IF($BI24=4,"*",IF(転記作業用!$CK24=0,"-",転記作業用!CG24))</f>
        <v>-</v>
      </c>
      <c r="CC24" s="103" t="str">
        <f>IF(転記作業用!$CJ24=0,"*",IF('在宅生活改善調査（利用者票）'!CC33="","-",'在宅生活改善調査（利用者票）'!CC33))</f>
        <v>*</v>
      </c>
      <c r="CD24" s="103" t="str">
        <f>IF(転記作業用!CI24=0,"*",IF('在宅生活改善調査（利用者票）'!CD33="","-",'在宅生活改善調査（利用者票）'!CD33))</f>
        <v>*</v>
      </c>
      <c r="CE24" s="103" t="str">
        <f>IF(CB24&lt;&gt;1,"*",IF('在宅生活改善調査（利用者票）'!CE33="","-",'在宅生活改善調査（利用者票）'!CE33))</f>
        <v>*</v>
      </c>
      <c r="CF24" t="str">
        <f>IF(OR('在宅生活改善調査（利用者票）'!CG33&lt;&gt;"",'在宅生活改善調査（利用者票）'!CH33&lt;&gt;"",'在宅生活改善調査（利用者票）'!CI33&lt;&gt;"",'在宅生活改善調査（利用者票）'!CJ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,'在宅生活改善調査（利用者票）'!CP33&lt;&gt;"",'在宅生活改善調査（利用者票）'!CQ33&lt;&gt;"",'在宅生活改善調査（利用者票）'!CR33&lt;&gt;"",'在宅生活改善調査（利用者票）'!CS33&lt;&gt;""),"回答エラーが残っています。","")</f>
        <v/>
      </c>
    </row>
    <row r="25" spans="1:84">
      <c r="A25" s="104" t="str">
        <f>IF(SUM(B25:CE25)=0,"",21)</f>
        <v/>
      </c>
      <c r="B25" s="103" t="str">
        <f>IF('在宅生活改善調査（利用者票）'!B34="","-",'在宅生活改善調査（利用者票）'!B34)</f>
        <v>-</v>
      </c>
      <c r="C25" s="103" t="str">
        <f>IF('在宅生活改善調査（利用者票）'!C34="","-",'在宅生活改善調査（利用者票）'!C34)</f>
        <v>-</v>
      </c>
      <c r="D25" s="103" t="str">
        <f>IF('在宅生活改善調査（利用者票）'!D34="","-",'在宅生活改善調査（利用者票）'!D34)</f>
        <v>-</v>
      </c>
      <c r="E25" s="103" t="str">
        <f>IF(転記作業用!$K25=0,"-",転記作業用!D25)</f>
        <v>-</v>
      </c>
      <c r="F25" s="103" t="str">
        <f>IF(転記作業用!$K25=0,"-",転記作業用!E25)</f>
        <v>-</v>
      </c>
      <c r="G25" s="103" t="str">
        <f>IF(転記作業用!$K25=0,"-",転記作業用!F25)</f>
        <v>-</v>
      </c>
      <c r="H25" s="103" t="str">
        <f>IF(転記作業用!$K25=0,"-",転記作業用!G25)</f>
        <v>-</v>
      </c>
      <c r="I25" s="103" t="str">
        <f>IF(転記作業用!$K25=0,"-",転記作業用!H25)</f>
        <v>-</v>
      </c>
      <c r="J25" s="103" t="str">
        <f>IF(転記作業用!$K25=0,"-",転記作業用!I25)</f>
        <v>-</v>
      </c>
      <c r="K25" s="103" t="str">
        <f>IF(転記作業用!$K25=0,"-",転記作業用!J25)</f>
        <v>-</v>
      </c>
      <c r="L25" s="103" t="str">
        <f>IF(転記作業用!$S25=0,"-",転記作業用!L25)</f>
        <v>-</v>
      </c>
      <c r="M25" s="103" t="str">
        <f>IF(転記作業用!$S25=0,"-",転記作業用!M25)</f>
        <v>-</v>
      </c>
      <c r="N25" s="103" t="str">
        <f>IF(転記作業用!$S25=0,"-",転記作業用!N25)</f>
        <v>-</v>
      </c>
      <c r="O25" s="103" t="str">
        <f>IF(転記作業用!$S25=0,"-",転記作業用!O25)</f>
        <v>-</v>
      </c>
      <c r="P25" s="103" t="str">
        <f>IF(転記作業用!$S25=0,"-",転記作業用!P25)</f>
        <v>-</v>
      </c>
      <c r="Q25" s="103" t="str">
        <f>IF(転記作業用!$S25=0,"-",転記作業用!Q25)</f>
        <v>-</v>
      </c>
      <c r="R25" s="103" t="str">
        <f>IF(転記作業用!$S25=0,"-",転記作業用!R25)</f>
        <v>-</v>
      </c>
      <c r="S25" s="103" t="str">
        <f>IF(転記作業用!$AB25=0,"-",転記作業用!T25)</f>
        <v>-</v>
      </c>
      <c r="T25" s="103" t="str">
        <f>IF(転記作業用!$AB25=0,"-",転記作業用!U25)</f>
        <v>-</v>
      </c>
      <c r="U25" s="103" t="str">
        <f>IF(転記作業用!$AB25=0,"-",転記作業用!V25)</f>
        <v>-</v>
      </c>
      <c r="V25" s="103" t="str">
        <f>IF(転記作業用!$AB25=0,"-",転記作業用!W25)</f>
        <v>-</v>
      </c>
      <c r="W25" s="103" t="str">
        <f>IF(転記作業用!$AB25=0,"-",転記作業用!X25)</f>
        <v>-</v>
      </c>
      <c r="X25" s="103" t="str">
        <f>IF(転記作業用!$AB25=0,"-",転記作業用!Y25)</f>
        <v>-</v>
      </c>
      <c r="Y25" s="103" t="str">
        <f>IF(転記作業用!$AB25=0,"-",転記作業用!Z25)</f>
        <v>-</v>
      </c>
      <c r="Z25" s="103" t="str">
        <f>IF(転記作業用!$AB25=0,"-",転記作業用!AA25)</f>
        <v>-</v>
      </c>
      <c r="AA25" s="103" t="str">
        <f>IF($G25=0,"*",IF(転記作業用!$AK25=0,"-",転記作業用!AC25))</f>
        <v>-</v>
      </c>
      <c r="AB25" s="103" t="str">
        <f>IF($G25=0,"*",IF(転記作業用!$AK25=0,"-",転記作業用!AD25))</f>
        <v>-</v>
      </c>
      <c r="AC25" s="103" t="str">
        <f>IF($G25=0,"*",IF(転記作業用!$AK25=0,"-",転記作業用!AE25))</f>
        <v>-</v>
      </c>
      <c r="AD25" s="103" t="str">
        <f>IF($G25=0,"*",IF(転記作業用!$AK25=0,"-",転記作業用!AF25))</f>
        <v>-</v>
      </c>
      <c r="AE25" s="103" t="str">
        <f>IF($G25=0,"*",IF(転記作業用!$AK25=0,"-",転記作業用!AG25))</f>
        <v>-</v>
      </c>
      <c r="AF25" s="103" t="str">
        <f>IF($G25=0,"*",IF(転記作業用!$AK25=0,"-",転記作業用!AH25))</f>
        <v>-</v>
      </c>
      <c r="AG25" s="103" t="str">
        <f>IF($G25=0,"*",IF(転記作業用!$AK25=0,"-",転記作業用!AI25))</f>
        <v>-</v>
      </c>
      <c r="AH25" s="103" t="str">
        <f>IF($G25=0,"*",IF(転記作業用!$AK25=0,"-",転記作業用!AJ25))</f>
        <v>-</v>
      </c>
      <c r="AI25" s="103" t="str">
        <f>IF($H25=0,"*",IF(転記作業用!$AW25=0,"-",転記作業用!AL25))</f>
        <v>-</v>
      </c>
      <c r="AJ25" s="103" t="str">
        <f>IF($H25=0,"*",IF(転記作業用!$AW25=0,"-",転記作業用!AM25))</f>
        <v>-</v>
      </c>
      <c r="AK25" s="103" t="str">
        <f>IF($H25=0,"*",IF(転記作業用!$AW25=0,"-",転記作業用!AN25))</f>
        <v>-</v>
      </c>
      <c r="AL25" s="103" t="str">
        <f>IF($H25=0,"*",IF(転記作業用!$AW25=0,"-",転記作業用!AO25))</f>
        <v>-</v>
      </c>
      <c r="AM25" s="103" t="str">
        <f>IF($H25=0,"*",IF(転記作業用!$AW25=0,"-",転記作業用!AP25))</f>
        <v>-</v>
      </c>
      <c r="AN25" s="103" t="str">
        <f>IF($H25=0,"*",IF(転記作業用!$AW25=0,"-",転記作業用!AQ25))</f>
        <v>-</v>
      </c>
      <c r="AO25" s="103" t="str">
        <f>IF($H25=0,"*",IF(転記作業用!$AW25=0,"-",転記作業用!AR25))</f>
        <v>-</v>
      </c>
      <c r="AP25" s="103" t="str">
        <f>IF($H25=0,"*",IF(転記作業用!$AW25=0,"-",転記作業用!AS25))</f>
        <v>-</v>
      </c>
      <c r="AQ25" s="103" t="str">
        <f>IF($H25=0,"*",IF(転記作業用!$AW25=0,"-",転記作業用!AT25))</f>
        <v>-</v>
      </c>
      <c r="AR25" s="103" t="str">
        <f>IF($H25=0,"*",IF(転記作業用!$AW25=0,"-",転記作業用!AU25))</f>
        <v>-</v>
      </c>
      <c r="AS25" s="103" t="str">
        <f>IF($H25=0,"*",IF(転記作業用!$AW25=0,"-",転記作業用!AV25))</f>
        <v>-</v>
      </c>
      <c r="AT25" s="103" t="str">
        <f>IF($I25=0,"*",IF(転記作業用!$BM25=0,"-",転記作業用!AX25))</f>
        <v>-</v>
      </c>
      <c r="AU25" s="103" t="str">
        <f>IF($I25=0,"*",IF(転記作業用!$BM25=0,"-",転記作業用!AY25))</f>
        <v>-</v>
      </c>
      <c r="AV25" s="103" t="str">
        <f>IF($I25=0,"*",IF(転記作業用!$BM25=0,"-",転記作業用!AZ25))</f>
        <v>-</v>
      </c>
      <c r="AW25" s="103" t="str">
        <f>IF($I25=0,"*",IF(転記作業用!$BM25=0,"-",転記作業用!BA25))</f>
        <v>-</v>
      </c>
      <c r="AX25" s="103" t="str">
        <f>IF($I25=0,"*",IF(転記作業用!$BM25=0,"-",転記作業用!BB25))</f>
        <v>-</v>
      </c>
      <c r="AY25" s="103" t="str">
        <f>IF($I25=0,"*",IF(転記作業用!$BM25=0,"-",転記作業用!BC25))</f>
        <v>-</v>
      </c>
      <c r="AZ25" s="103" t="str">
        <f>IF($I25=0,"*",IF(転記作業用!$BM25=0,"-",転記作業用!BD25))</f>
        <v>-</v>
      </c>
      <c r="BA25" s="103" t="str">
        <f>IF($I25=0,"*",IF(転記作業用!$BM25=0,"-",転記作業用!BE25))</f>
        <v>-</v>
      </c>
      <c r="BB25" s="103" t="str">
        <f>IF($I25=0,"*",IF(転記作業用!$BM25=0,"-",転記作業用!BF25))</f>
        <v>-</v>
      </c>
      <c r="BC25" s="103" t="str">
        <f>IF($I25=0,"*",IF(転記作業用!$BM25=0,"-",転記作業用!BG25))</f>
        <v>-</v>
      </c>
      <c r="BD25" s="103" t="str">
        <f>IF($I25=0,"*",IF(転記作業用!$BM25=0,"-",転記作業用!BH25))</f>
        <v>-</v>
      </c>
      <c r="BE25" s="103" t="str">
        <f>IF($I25=0,"*",IF(転記作業用!$BM25=0,"-",転記作業用!BI25))</f>
        <v>-</v>
      </c>
      <c r="BF25" s="103" t="str">
        <f>IF($I25=0,"*",IF(転記作業用!$BM25=0,"-",転記作業用!BJ25))</f>
        <v>-</v>
      </c>
      <c r="BG25" s="103" t="str">
        <f>IF($I25=0,"*",IF(転記作業用!$BM25=0,"-",転記作業用!BK25))</f>
        <v>-</v>
      </c>
      <c r="BH25" s="103" t="str">
        <f>IF($I25=0,"*",IF(転記作業用!$BM25=0,"-",転記作業用!BL25))</f>
        <v>-</v>
      </c>
      <c r="BI25" s="103" t="str">
        <f>IF('在宅生活改善調査（利用者票）'!BI34="","-",'在宅生活改善調査（利用者票）'!BI34)</f>
        <v>-</v>
      </c>
      <c r="BJ25" s="103" t="str">
        <f>IF($BI25=4,"*",IF(転記作業用!$CK25=0,"-",転記作業用!BO25))</f>
        <v>-</v>
      </c>
      <c r="BK25" s="103" t="str">
        <f>IF($BI25=4,"*",IF(転記作業用!$CK25=0,"-",転記作業用!BP25))</f>
        <v>-</v>
      </c>
      <c r="BL25" s="103" t="str">
        <f>IF($BI25=4,"*",IF(転記作業用!$CK25=0,"-",転記作業用!BQ25))</f>
        <v>-</v>
      </c>
      <c r="BM25" s="103" t="str">
        <f>IF($BI25=4,"*",IF(転記作業用!$CK25=0,"-",転記作業用!BR25))</f>
        <v>-</v>
      </c>
      <c r="BN25" s="103" t="str">
        <f>IF($BI25=4,"*",IF(転記作業用!$CK25=0,"-",転記作業用!BS25))</f>
        <v>-</v>
      </c>
      <c r="BO25" s="103" t="str">
        <f>IF($BI25=4,"*",IF(転記作業用!$CK25=0,"-",転記作業用!BT25))</f>
        <v>-</v>
      </c>
      <c r="BP25" s="103" t="str">
        <f>IF($BI25=4,"*",IF(転記作業用!$CK25=0,"-",転記作業用!BU25))</f>
        <v>-</v>
      </c>
      <c r="BQ25" s="103" t="str">
        <f>IF($BI25=4,"*",IF(転記作業用!$CK25=0,"-",転記作業用!BV25))</f>
        <v>-</v>
      </c>
      <c r="BR25" s="103" t="str">
        <f>IF($BI25=4,"*",IF(転記作業用!$CK25=0,"-",転記作業用!BW25))</f>
        <v>-</v>
      </c>
      <c r="BS25" s="103" t="str">
        <f>IF($BI25=4,"*",IF(転記作業用!$CK25=0,"-",転記作業用!BX25))</f>
        <v>-</v>
      </c>
      <c r="BT25" s="103" t="str">
        <f>IF($BI25=4,"*",IF(転記作業用!$CK25=0,"-",転記作業用!BY25))</f>
        <v>-</v>
      </c>
      <c r="BU25" s="103" t="str">
        <f>IF($BI25=4,"*",IF(転記作業用!$CK25=0,"-",転記作業用!BZ25))</f>
        <v>-</v>
      </c>
      <c r="BV25" s="103" t="str">
        <f>IF($BI25=4,"*",IF(転記作業用!$CK25=0,"-",転記作業用!CA25))</f>
        <v>-</v>
      </c>
      <c r="BW25" s="103" t="str">
        <f>IF($BI25=4,"*",IF(転記作業用!$CK25=0,"-",転記作業用!CB25))</f>
        <v>-</v>
      </c>
      <c r="BX25" s="103" t="str">
        <f>IF($BI25=4,"*",IF(転記作業用!$CK25=0,"-",転記作業用!CC25))</f>
        <v>-</v>
      </c>
      <c r="BY25" s="103" t="str">
        <f>IF($BI25=4,"*",IF(転記作業用!$CK25=0,"-",転記作業用!CD25))</f>
        <v>-</v>
      </c>
      <c r="BZ25" s="103" t="str">
        <f>IF($BI25=4,"*",IF(転記作業用!$CK25=0,"-",転記作業用!CE25))</f>
        <v>-</v>
      </c>
      <c r="CA25" s="103" t="str">
        <f>IF($BI25=4,"*",IF(転記作業用!$CK25=0,"-",転記作業用!CF25))</f>
        <v>-</v>
      </c>
      <c r="CB25" s="103" t="str">
        <f>IF($BI25=4,"*",IF(転記作業用!$CK25=0,"-",転記作業用!CG25))</f>
        <v>-</v>
      </c>
      <c r="CC25" s="103" t="str">
        <f>IF(転記作業用!$CJ25=0,"*",IF('在宅生活改善調査（利用者票）'!CC34="","-",'在宅生活改善調査（利用者票）'!CC34))</f>
        <v>*</v>
      </c>
      <c r="CD25" s="103" t="str">
        <f>IF(転記作業用!CI25=0,"*",IF('在宅生活改善調査（利用者票）'!CD34="","-",'在宅生活改善調査（利用者票）'!CD34))</f>
        <v>*</v>
      </c>
      <c r="CE25" s="103" t="str">
        <f>IF(CB25&lt;&gt;1,"*",IF('在宅生活改善調査（利用者票）'!CE34="","-",'在宅生活改善調査（利用者票）'!CE34))</f>
        <v>*</v>
      </c>
      <c r="CF25" t="str">
        <f>IF(OR('在宅生活改善調査（利用者票）'!CG34&lt;&gt;"",'在宅生活改善調査（利用者票）'!CH34&lt;&gt;"",'在宅生活改善調査（利用者票）'!CI34&lt;&gt;"",'在宅生活改善調査（利用者票）'!CJ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,'在宅生活改善調査（利用者票）'!CP34&lt;&gt;"",'在宅生活改善調査（利用者票）'!CQ34&lt;&gt;"",'在宅生活改善調査（利用者票）'!CR34&lt;&gt;"",'在宅生活改善調査（利用者票）'!CS34&lt;&gt;""),"回答エラーが残っています。","")</f>
        <v/>
      </c>
    </row>
    <row r="26" spans="1:84">
      <c r="A26" s="104" t="str">
        <f>IF(SUM(B26:CE26)=0,"",22)</f>
        <v/>
      </c>
      <c r="B26" s="103" t="str">
        <f>IF('在宅生活改善調査（利用者票）'!B35="","-",'在宅生活改善調査（利用者票）'!B35)</f>
        <v>-</v>
      </c>
      <c r="C26" s="103" t="str">
        <f>IF('在宅生活改善調査（利用者票）'!C35="","-",'在宅生活改善調査（利用者票）'!C35)</f>
        <v>-</v>
      </c>
      <c r="D26" s="103" t="str">
        <f>IF('在宅生活改善調査（利用者票）'!D35="","-",'在宅生活改善調査（利用者票）'!D35)</f>
        <v>-</v>
      </c>
      <c r="E26" s="103" t="str">
        <f>IF(転記作業用!$K26=0,"-",転記作業用!D26)</f>
        <v>-</v>
      </c>
      <c r="F26" s="103" t="str">
        <f>IF(転記作業用!$K26=0,"-",転記作業用!E26)</f>
        <v>-</v>
      </c>
      <c r="G26" s="103" t="str">
        <f>IF(転記作業用!$K26=0,"-",転記作業用!F26)</f>
        <v>-</v>
      </c>
      <c r="H26" s="103" t="str">
        <f>IF(転記作業用!$K26=0,"-",転記作業用!G26)</f>
        <v>-</v>
      </c>
      <c r="I26" s="103" t="str">
        <f>IF(転記作業用!$K26=0,"-",転記作業用!H26)</f>
        <v>-</v>
      </c>
      <c r="J26" s="103" t="str">
        <f>IF(転記作業用!$K26=0,"-",転記作業用!I26)</f>
        <v>-</v>
      </c>
      <c r="K26" s="103" t="str">
        <f>IF(転記作業用!$K26=0,"-",転記作業用!J26)</f>
        <v>-</v>
      </c>
      <c r="L26" s="103" t="str">
        <f>IF(転記作業用!$S26=0,"-",転記作業用!L26)</f>
        <v>-</v>
      </c>
      <c r="M26" s="103" t="str">
        <f>IF(転記作業用!$S26=0,"-",転記作業用!M26)</f>
        <v>-</v>
      </c>
      <c r="N26" s="103" t="str">
        <f>IF(転記作業用!$S26=0,"-",転記作業用!N26)</f>
        <v>-</v>
      </c>
      <c r="O26" s="103" t="str">
        <f>IF(転記作業用!$S26=0,"-",転記作業用!O26)</f>
        <v>-</v>
      </c>
      <c r="P26" s="103" t="str">
        <f>IF(転記作業用!$S26=0,"-",転記作業用!P26)</f>
        <v>-</v>
      </c>
      <c r="Q26" s="103" t="str">
        <f>IF(転記作業用!$S26=0,"-",転記作業用!Q26)</f>
        <v>-</v>
      </c>
      <c r="R26" s="103" t="str">
        <f>IF(転記作業用!$S26=0,"-",転記作業用!R26)</f>
        <v>-</v>
      </c>
      <c r="S26" s="103" t="str">
        <f>IF(転記作業用!$AB26=0,"-",転記作業用!T26)</f>
        <v>-</v>
      </c>
      <c r="T26" s="103" t="str">
        <f>IF(転記作業用!$AB26=0,"-",転記作業用!U26)</f>
        <v>-</v>
      </c>
      <c r="U26" s="103" t="str">
        <f>IF(転記作業用!$AB26=0,"-",転記作業用!V26)</f>
        <v>-</v>
      </c>
      <c r="V26" s="103" t="str">
        <f>IF(転記作業用!$AB26=0,"-",転記作業用!W26)</f>
        <v>-</v>
      </c>
      <c r="W26" s="103" t="str">
        <f>IF(転記作業用!$AB26=0,"-",転記作業用!X26)</f>
        <v>-</v>
      </c>
      <c r="X26" s="103" t="str">
        <f>IF(転記作業用!$AB26=0,"-",転記作業用!Y26)</f>
        <v>-</v>
      </c>
      <c r="Y26" s="103" t="str">
        <f>IF(転記作業用!$AB26=0,"-",転記作業用!Z26)</f>
        <v>-</v>
      </c>
      <c r="Z26" s="103" t="str">
        <f>IF(転記作業用!$AB26=0,"-",転記作業用!AA26)</f>
        <v>-</v>
      </c>
      <c r="AA26" s="103" t="str">
        <f>IF($G26=0,"*",IF(転記作業用!$AK26=0,"-",転記作業用!AC26))</f>
        <v>-</v>
      </c>
      <c r="AB26" s="103" t="str">
        <f>IF($G26=0,"*",IF(転記作業用!$AK26=0,"-",転記作業用!AD26))</f>
        <v>-</v>
      </c>
      <c r="AC26" s="103" t="str">
        <f>IF($G26=0,"*",IF(転記作業用!$AK26=0,"-",転記作業用!AE26))</f>
        <v>-</v>
      </c>
      <c r="AD26" s="103" t="str">
        <f>IF($G26=0,"*",IF(転記作業用!$AK26=0,"-",転記作業用!AF26))</f>
        <v>-</v>
      </c>
      <c r="AE26" s="103" t="str">
        <f>IF($G26=0,"*",IF(転記作業用!$AK26=0,"-",転記作業用!AG26))</f>
        <v>-</v>
      </c>
      <c r="AF26" s="103" t="str">
        <f>IF($G26=0,"*",IF(転記作業用!$AK26=0,"-",転記作業用!AH26))</f>
        <v>-</v>
      </c>
      <c r="AG26" s="103" t="str">
        <f>IF($G26=0,"*",IF(転記作業用!$AK26=0,"-",転記作業用!AI26))</f>
        <v>-</v>
      </c>
      <c r="AH26" s="103" t="str">
        <f>IF($G26=0,"*",IF(転記作業用!$AK26=0,"-",転記作業用!AJ26))</f>
        <v>-</v>
      </c>
      <c r="AI26" s="103" t="str">
        <f>IF($H26=0,"*",IF(転記作業用!$AW26=0,"-",転記作業用!AL26))</f>
        <v>-</v>
      </c>
      <c r="AJ26" s="103" t="str">
        <f>IF($H26=0,"*",IF(転記作業用!$AW26=0,"-",転記作業用!AM26))</f>
        <v>-</v>
      </c>
      <c r="AK26" s="103" t="str">
        <f>IF($H26=0,"*",IF(転記作業用!$AW26=0,"-",転記作業用!AN26))</f>
        <v>-</v>
      </c>
      <c r="AL26" s="103" t="str">
        <f>IF($H26=0,"*",IF(転記作業用!$AW26=0,"-",転記作業用!AO26))</f>
        <v>-</v>
      </c>
      <c r="AM26" s="103" t="str">
        <f>IF($H26=0,"*",IF(転記作業用!$AW26=0,"-",転記作業用!AP26))</f>
        <v>-</v>
      </c>
      <c r="AN26" s="103" t="str">
        <f>IF($H26=0,"*",IF(転記作業用!$AW26=0,"-",転記作業用!AQ26))</f>
        <v>-</v>
      </c>
      <c r="AO26" s="103" t="str">
        <f>IF($H26=0,"*",IF(転記作業用!$AW26=0,"-",転記作業用!AR26))</f>
        <v>-</v>
      </c>
      <c r="AP26" s="103" t="str">
        <f>IF($H26=0,"*",IF(転記作業用!$AW26=0,"-",転記作業用!AS26))</f>
        <v>-</v>
      </c>
      <c r="AQ26" s="103" t="str">
        <f>IF($H26=0,"*",IF(転記作業用!$AW26=0,"-",転記作業用!AT26))</f>
        <v>-</v>
      </c>
      <c r="AR26" s="103" t="str">
        <f>IF($H26=0,"*",IF(転記作業用!$AW26=0,"-",転記作業用!AU26))</f>
        <v>-</v>
      </c>
      <c r="AS26" s="103" t="str">
        <f>IF($H26=0,"*",IF(転記作業用!$AW26=0,"-",転記作業用!AV26))</f>
        <v>-</v>
      </c>
      <c r="AT26" s="103" t="str">
        <f>IF($I26=0,"*",IF(転記作業用!$BM26=0,"-",転記作業用!AX26))</f>
        <v>-</v>
      </c>
      <c r="AU26" s="103" t="str">
        <f>IF($I26=0,"*",IF(転記作業用!$BM26=0,"-",転記作業用!AY26))</f>
        <v>-</v>
      </c>
      <c r="AV26" s="103" t="str">
        <f>IF($I26=0,"*",IF(転記作業用!$BM26=0,"-",転記作業用!AZ26))</f>
        <v>-</v>
      </c>
      <c r="AW26" s="103" t="str">
        <f>IF($I26=0,"*",IF(転記作業用!$BM26=0,"-",転記作業用!BA26))</f>
        <v>-</v>
      </c>
      <c r="AX26" s="103" t="str">
        <f>IF($I26=0,"*",IF(転記作業用!$BM26=0,"-",転記作業用!BB26))</f>
        <v>-</v>
      </c>
      <c r="AY26" s="103" t="str">
        <f>IF($I26=0,"*",IF(転記作業用!$BM26=0,"-",転記作業用!BC26))</f>
        <v>-</v>
      </c>
      <c r="AZ26" s="103" t="str">
        <f>IF($I26=0,"*",IF(転記作業用!$BM26=0,"-",転記作業用!BD26))</f>
        <v>-</v>
      </c>
      <c r="BA26" s="103" t="str">
        <f>IF($I26=0,"*",IF(転記作業用!$BM26=0,"-",転記作業用!BE26))</f>
        <v>-</v>
      </c>
      <c r="BB26" s="103" t="str">
        <f>IF($I26=0,"*",IF(転記作業用!$BM26=0,"-",転記作業用!BF26))</f>
        <v>-</v>
      </c>
      <c r="BC26" s="103" t="str">
        <f>IF($I26=0,"*",IF(転記作業用!$BM26=0,"-",転記作業用!BG26))</f>
        <v>-</v>
      </c>
      <c r="BD26" s="103" t="str">
        <f>IF($I26=0,"*",IF(転記作業用!$BM26=0,"-",転記作業用!BH26))</f>
        <v>-</v>
      </c>
      <c r="BE26" s="103" t="str">
        <f>IF($I26=0,"*",IF(転記作業用!$BM26=0,"-",転記作業用!BI26))</f>
        <v>-</v>
      </c>
      <c r="BF26" s="103" t="str">
        <f>IF($I26=0,"*",IF(転記作業用!$BM26=0,"-",転記作業用!BJ26))</f>
        <v>-</v>
      </c>
      <c r="BG26" s="103" t="str">
        <f>IF($I26=0,"*",IF(転記作業用!$BM26=0,"-",転記作業用!BK26))</f>
        <v>-</v>
      </c>
      <c r="BH26" s="103" t="str">
        <f>IF($I26=0,"*",IF(転記作業用!$BM26=0,"-",転記作業用!BL26))</f>
        <v>-</v>
      </c>
      <c r="BI26" s="103" t="str">
        <f>IF('在宅生活改善調査（利用者票）'!BI35="","-",'在宅生活改善調査（利用者票）'!BI35)</f>
        <v>-</v>
      </c>
      <c r="BJ26" s="103" t="str">
        <f>IF($BI26=4,"*",IF(転記作業用!$CK26=0,"-",転記作業用!BO26))</f>
        <v>-</v>
      </c>
      <c r="BK26" s="103" t="str">
        <f>IF($BI26=4,"*",IF(転記作業用!$CK26=0,"-",転記作業用!BP26))</f>
        <v>-</v>
      </c>
      <c r="BL26" s="103" t="str">
        <f>IF($BI26=4,"*",IF(転記作業用!$CK26=0,"-",転記作業用!BQ26))</f>
        <v>-</v>
      </c>
      <c r="BM26" s="103" t="str">
        <f>IF($BI26=4,"*",IF(転記作業用!$CK26=0,"-",転記作業用!BR26))</f>
        <v>-</v>
      </c>
      <c r="BN26" s="103" t="str">
        <f>IF($BI26=4,"*",IF(転記作業用!$CK26=0,"-",転記作業用!BS26))</f>
        <v>-</v>
      </c>
      <c r="BO26" s="103" t="str">
        <f>IF($BI26=4,"*",IF(転記作業用!$CK26=0,"-",転記作業用!BT26))</f>
        <v>-</v>
      </c>
      <c r="BP26" s="103" t="str">
        <f>IF($BI26=4,"*",IF(転記作業用!$CK26=0,"-",転記作業用!BU26))</f>
        <v>-</v>
      </c>
      <c r="BQ26" s="103" t="str">
        <f>IF($BI26=4,"*",IF(転記作業用!$CK26=0,"-",転記作業用!BV26))</f>
        <v>-</v>
      </c>
      <c r="BR26" s="103" t="str">
        <f>IF($BI26=4,"*",IF(転記作業用!$CK26=0,"-",転記作業用!BW26))</f>
        <v>-</v>
      </c>
      <c r="BS26" s="103" t="str">
        <f>IF($BI26=4,"*",IF(転記作業用!$CK26=0,"-",転記作業用!BX26))</f>
        <v>-</v>
      </c>
      <c r="BT26" s="103" t="str">
        <f>IF($BI26=4,"*",IF(転記作業用!$CK26=0,"-",転記作業用!BY26))</f>
        <v>-</v>
      </c>
      <c r="BU26" s="103" t="str">
        <f>IF($BI26=4,"*",IF(転記作業用!$CK26=0,"-",転記作業用!BZ26))</f>
        <v>-</v>
      </c>
      <c r="BV26" s="103" t="str">
        <f>IF($BI26=4,"*",IF(転記作業用!$CK26=0,"-",転記作業用!CA26))</f>
        <v>-</v>
      </c>
      <c r="BW26" s="103" t="str">
        <f>IF($BI26=4,"*",IF(転記作業用!$CK26=0,"-",転記作業用!CB26))</f>
        <v>-</v>
      </c>
      <c r="BX26" s="103" t="str">
        <f>IF($BI26=4,"*",IF(転記作業用!$CK26=0,"-",転記作業用!CC26))</f>
        <v>-</v>
      </c>
      <c r="BY26" s="103" t="str">
        <f>IF($BI26=4,"*",IF(転記作業用!$CK26=0,"-",転記作業用!CD26))</f>
        <v>-</v>
      </c>
      <c r="BZ26" s="103" t="str">
        <f>IF($BI26=4,"*",IF(転記作業用!$CK26=0,"-",転記作業用!CE26))</f>
        <v>-</v>
      </c>
      <c r="CA26" s="103" t="str">
        <f>IF($BI26=4,"*",IF(転記作業用!$CK26=0,"-",転記作業用!CF26))</f>
        <v>-</v>
      </c>
      <c r="CB26" s="103" t="str">
        <f>IF($BI26=4,"*",IF(転記作業用!$CK26=0,"-",転記作業用!CG26))</f>
        <v>-</v>
      </c>
      <c r="CC26" s="103" t="str">
        <f>IF(転記作業用!$CJ26=0,"*",IF('在宅生活改善調査（利用者票）'!CC35="","-",'在宅生活改善調査（利用者票）'!CC35))</f>
        <v>*</v>
      </c>
      <c r="CD26" s="103" t="str">
        <f>IF(転記作業用!CI26=0,"*",IF('在宅生活改善調査（利用者票）'!CD35="","-",'在宅生活改善調査（利用者票）'!CD35))</f>
        <v>*</v>
      </c>
      <c r="CE26" s="103" t="str">
        <f>IF(CB26&lt;&gt;1,"*",IF('在宅生活改善調査（利用者票）'!CE35="","-",'在宅生活改善調査（利用者票）'!CE35))</f>
        <v>*</v>
      </c>
      <c r="CF26" t="str">
        <f>IF(OR('在宅生活改善調査（利用者票）'!CG35&lt;&gt;"",'在宅生活改善調査（利用者票）'!CH35&lt;&gt;"",'在宅生活改善調査（利用者票）'!CI35&lt;&gt;"",'在宅生活改善調査（利用者票）'!CJ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,'在宅生活改善調査（利用者票）'!CP35&lt;&gt;"",'在宅生活改善調査（利用者票）'!CQ35&lt;&gt;"",'在宅生活改善調査（利用者票）'!CR35&lt;&gt;"",'在宅生活改善調査（利用者票）'!CS35&lt;&gt;""),"回答エラーが残っています。","")</f>
        <v/>
      </c>
    </row>
    <row r="27" spans="1:84">
      <c r="A27" s="104" t="str">
        <f>IF(SUM(B27:CE27)=0,"",23)</f>
        <v/>
      </c>
      <c r="B27" s="103" t="str">
        <f>IF('在宅生活改善調査（利用者票）'!B36="","-",'在宅生活改善調査（利用者票）'!B36)</f>
        <v>-</v>
      </c>
      <c r="C27" s="103" t="str">
        <f>IF('在宅生活改善調査（利用者票）'!C36="","-",'在宅生活改善調査（利用者票）'!C36)</f>
        <v>-</v>
      </c>
      <c r="D27" s="103" t="str">
        <f>IF('在宅生活改善調査（利用者票）'!D36="","-",'在宅生活改善調査（利用者票）'!D36)</f>
        <v>-</v>
      </c>
      <c r="E27" s="103" t="str">
        <f>IF(転記作業用!$K27=0,"-",転記作業用!D27)</f>
        <v>-</v>
      </c>
      <c r="F27" s="103" t="str">
        <f>IF(転記作業用!$K27=0,"-",転記作業用!E27)</f>
        <v>-</v>
      </c>
      <c r="G27" s="103" t="str">
        <f>IF(転記作業用!$K27=0,"-",転記作業用!F27)</f>
        <v>-</v>
      </c>
      <c r="H27" s="103" t="str">
        <f>IF(転記作業用!$K27=0,"-",転記作業用!G27)</f>
        <v>-</v>
      </c>
      <c r="I27" s="103" t="str">
        <f>IF(転記作業用!$K27=0,"-",転記作業用!H27)</f>
        <v>-</v>
      </c>
      <c r="J27" s="103" t="str">
        <f>IF(転記作業用!$K27=0,"-",転記作業用!I27)</f>
        <v>-</v>
      </c>
      <c r="K27" s="103" t="str">
        <f>IF(転記作業用!$K27=0,"-",転記作業用!J27)</f>
        <v>-</v>
      </c>
      <c r="L27" s="103" t="str">
        <f>IF(転記作業用!$S27=0,"-",転記作業用!L27)</f>
        <v>-</v>
      </c>
      <c r="M27" s="103" t="str">
        <f>IF(転記作業用!$S27=0,"-",転記作業用!M27)</f>
        <v>-</v>
      </c>
      <c r="N27" s="103" t="str">
        <f>IF(転記作業用!$S27=0,"-",転記作業用!N27)</f>
        <v>-</v>
      </c>
      <c r="O27" s="103" t="str">
        <f>IF(転記作業用!$S27=0,"-",転記作業用!O27)</f>
        <v>-</v>
      </c>
      <c r="P27" s="103" t="str">
        <f>IF(転記作業用!$S27=0,"-",転記作業用!P27)</f>
        <v>-</v>
      </c>
      <c r="Q27" s="103" t="str">
        <f>IF(転記作業用!$S27=0,"-",転記作業用!Q27)</f>
        <v>-</v>
      </c>
      <c r="R27" s="103" t="str">
        <f>IF(転記作業用!$S27=0,"-",転記作業用!R27)</f>
        <v>-</v>
      </c>
      <c r="S27" s="103" t="str">
        <f>IF(転記作業用!$AB27=0,"-",転記作業用!T27)</f>
        <v>-</v>
      </c>
      <c r="T27" s="103" t="str">
        <f>IF(転記作業用!$AB27=0,"-",転記作業用!U27)</f>
        <v>-</v>
      </c>
      <c r="U27" s="103" t="str">
        <f>IF(転記作業用!$AB27=0,"-",転記作業用!V27)</f>
        <v>-</v>
      </c>
      <c r="V27" s="103" t="str">
        <f>IF(転記作業用!$AB27=0,"-",転記作業用!W27)</f>
        <v>-</v>
      </c>
      <c r="W27" s="103" t="str">
        <f>IF(転記作業用!$AB27=0,"-",転記作業用!X27)</f>
        <v>-</v>
      </c>
      <c r="X27" s="103" t="str">
        <f>IF(転記作業用!$AB27=0,"-",転記作業用!Y27)</f>
        <v>-</v>
      </c>
      <c r="Y27" s="103" t="str">
        <f>IF(転記作業用!$AB27=0,"-",転記作業用!Z27)</f>
        <v>-</v>
      </c>
      <c r="Z27" s="103" t="str">
        <f>IF(転記作業用!$AB27=0,"-",転記作業用!AA27)</f>
        <v>-</v>
      </c>
      <c r="AA27" s="103" t="str">
        <f>IF($G27=0,"*",IF(転記作業用!$AK27=0,"-",転記作業用!AC27))</f>
        <v>-</v>
      </c>
      <c r="AB27" s="103" t="str">
        <f>IF($G27=0,"*",IF(転記作業用!$AK27=0,"-",転記作業用!AD27))</f>
        <v>-</v>
      </c>
      <c r="AC27" s="103" t="str">
        <f>IF($G27=0,"*",IF(転記作業用!$AK27=0,"-",転記作業用!AE27))</f>
        <v>-</v>
      </c>
      <c r="AD27" s="103" t="str">
        <f>IF($G27=0,"*",IF(転記作業用!$AK27=0,"-",転記作業用!AF27))</f>
        <v>-</v>
      </c>
      <c r="AE27" s="103" t="str">
        <f>IF($G27=0,"*",IF(転記作業用!$AK27=0,"-",転記作業用!AG27))</f>
        <v>-</v>
      </c>
      <c r="AF27" s="103" t="str">
        <f>IF($G27=0,"*",IF(転記作業用!$AK27=0,"-",転記作業用!AH27))</f>
        <v>-</v>
      </c>
      <c r="AG27" s="103" t="str">
        <f>IF($G27=0,"*",IF(転記作業用!$AK27=0,"-",転記作業用!AI27))</f>
        <v>-</v>
      </c>
      <c r="AH27" s="103" t="str">
        <f>IF($G27=0,"*",IF(転記作業用!$AK27=0,"-",転記作業用!AJ27))</f>
        <v>-</v>
      </c>
      <c r="AI27" s="103" t="str">
        <f>IF($H27=0,"*",IF(転記作業用!$AW27=0,"-",転記作業用!AL27))</f>
        <v>-</v>
      </c>
      <c r="AJ27" s="103" t="str">
        <f>IF($H27=0,"*",IF(転記作業用!$AW27=0,"-",転記作業用!AM27))</f>
        <v>-</v>
      </c>
      <c r="AK27" s="103" t="str">
        <f>IF($H27=0,"*",IF(転記作業用!$AW27=0,"-",転記作業用!AN27))</f>
        <v>-</v>
      </c>
      <c r="AL27" s="103" t="str">
        <f>IF($H27=0,"*",IF(転記作業用!$AW27=0,"-",転記作業用!AO27))</f>
        <v>-</v>
      </c>
      <c r="AM27" s="103" t="str">
        <f>IF($H27=0,"*",IF(転記作業用!$AW27=0,"-",転記作業用!AP27))</f>
        <v>-</v>
      </c>
      <c r="AN27" s="103" t="str">
        <f>IF($H27=0,"*",IF(転記作業用!$AW27=0,"-",転記作業用!AQ27))</f>
        <v>-</v>
      </c>
      <c r="AO27" s="103" t="str">
        <f>IF($H27=0,"*",IF(転記作業用!$AW27=0,"-",転記作業用!AR27))</f>
        <v>-</v>
      </c>
      <c r="AP27" s="103" t="str">
        <f>IF($H27=0,"*",IF(転記作業用!$AW27=0,"-",転記作業用!AS27))</f>
        <v>-</v>
      </c>
      <c r="AQ27" s="103" t="str">
        <f>IF($H27=0,"*",IF(転記作業用!$AW27=0,"-",転記作業用!AT27))</f>
        <v>-</v>
      </c>
      <c r="AR27" s="103" t="str">
        <f>IF($H27=0,"*",IF(転記作業用!$AW27=0,"-",転記作業用!AU27))</f>
        <v>-</v>
      </c>
      <c r="AS27" s="103" t="str">
        <f>IF($H27=0,"*",IF(転記作業用!$AW27=0,"-",転記作業用!AV27))</f>
        <v>-</v>
      </c>
      <c r="AT27" s="103" t="str">
        <f>IF($I27=0,"*",IF(転記作業用!$BM27=0,"-",転記作業用!AX27))</f>
        <v>-</v>
      </c>
      <c r="AU27" s="103" t="str">
        <f>IF($I27=0,"*",IF(転記作業用!$BM27=0,"-",転記作業用!AY27))</f>
        <v>-</v>
      </c>
      <c r="AV27" s="103" t="str">
        <f>IF($I27=0,"*",IF(転記作業用!$BM27=0,"-",転記作業用!AZ27))</f>
        <v>-</v>
      </c>
      <c r="AW27" s="103" t="str">
        <f>IF($I27=0,"*",IF(転記作業用!$BM27=0,"-",転記作業用!BA27))</f>
        <v>-</v>
      </c>
      <c r="AX27" s="103" t="str">
        <f>IF($I27=0,"*",IF(転記作業用!$BM27=0,"-",転記作業用!BB27))</f>
        <v>-</v>
      </c>
      <c r="AY27" s="103" t="str">
        <f>IF($I27=0,"*",IF(転記作業用!$BM27=0,"-",転記作業用!BC27))</f>
        <v>-</v>
      </c>
      <c r="AZ27" s="103" t="str">
        <f>IF($I27=0,"*",IF(転記作業用!$BM27=0,"-",転記作業用!BD27))</f>
        <v>-</v>
      </c>
      <c r="BA27" s="103" t="str">
        <f>IF($I27=0,"*",IF(転記作業用!$BM27=0,"-",転記作業用!BE27))</f>
        <v>-</v>
      </c>
      <c r="BB27" s="103" t="str">
        <f>IF($I27=0,"*",IF(転記作業用!$BM27=0,"-",転記作業用!BF27))</f>
        <v>-</v>
      </c>
      <c r="BC27" s="103" t="str">
        <f>IF($I27=0,"*",IF(転記作業用!$BM27=0,"-",転記作業用!BG27))</f>
        <v>-</v>
      </c>
      <c r="BD27" s="103" t="str">
        <f>IF($I27=0,"*",IF(転記作業用!$BM27=0,"-",転記作業用!BH27))</f>
        <v>-</v>
      </c>
      <c r="BE27" s="103" t="str">
        <f>IF($I27=0,"*",IF(転記作業用!$BM27=0,"-",転記作業用!BI27))</f>
        <v>-</v>
      </c>
      <c r="BF27" s="103" t="str">
        <f>IF($I27=0,"*",IF(転記作業用!$BM27=0,"-",転記作業用!BJ27))</f>
        <v>-</v>
      </c>
      <c r="BG27" s="103" t="str">
        <f>IF($I27=0,"*",IF(転記作業用!$BM27=0,"-",転記作業用!BK27))</f>
        <v>-</v>
      </c>
      <c r="BH27" s="103" t="str">
        <f>IF($I27=0,"*",IF(転記作業用!$BM27=0,"-",転記作業用!BL27))</f>
        <v>-</v>
      </c>
      <c r="BI27" s="103" t="str">
        <f>IF('在宅生活改善調査（利用者票）'!BI36="","-",'在宅生活改善調査（利用者票）'!BI36)</f>
        <v>-</v>
      </c>
      <c r="BJ27" s="103" t="str">
        <f>IF($BI27=4,"*",IF(転記作業用!$CK27=0,"-",転記作業用!BO27))</f>
        <v>-</v>
      </c>
      <c r="BK27" s="103" t="str">
        <f>IF($BI27=4,"*",IF(転記作業用!$CK27=0,"-",転記作業用!BP27))</f>
        <v>-</v>
      </c>
      <c r="BL27" s="103" t="str">
        <f>IF($BI27=4,"*",IF(転記作業用!$CK27=0,"-",転記作業用!BQ27))</f>
        <v>-</v>
      </c>
      <c r="BM27" s="103" t="str">
        <f>IF($BI27=4,"*",IF(転記作業用!$CK27=0,"-",転記作業用!BR27))</f>
        <v>-</v>
      </c>
      <c r="BN27" s="103" t="str">
        <f>IF($BI27=4,"*",IF(転記作業用!$CK27=0,"-",転記作業用!BS27))</f>
        <v>-</v>
      </c>
      <c r="BO27" s="103" t="str">
        <f>IF($BI27=4,"*",IF(転記作業用!$CK27=0,"-",転記作業用!BT27))</f>
        <v>-</v>
      </c>
      <c r="BP27" s="103" t="str">
        <f>IF($BI27=4,"*",IF(転記作業用!$CK27=0,"-",転記作業用!BU27))</f>
        <v>-</v>
      </c>
      <c r="BQ27" s="103" t="str">
        <f>IF($BI27=4,"*",IF(転記作業用!$CK27=0,"-",転記作業用!BV27))</f>
        <v>-</v>
      </c>
      <c r="BR27" s="103" t="str">
        <f>IF($BI27=4,"*",IF(転記作業用!$CK27=0,"-",転記作業用!BW27))</f>
        <v>-</v>
      </c>
      <c r="BS27" s="103" t="str">
        <f>IF($BI27=4,"*",IF(転記作業用!$CK27=0,"-",転記作業用!BX27))</f>
        <v>-</v>
      </c>
      <c r="BT27" s="103" t="str">
        <f>IF($BI27=4,"*",IF(転記作業用!$CK27=0,"-",転記作業用!BY27))</f>
        <v>-</v>
      </c>
      <c r="BU27" s="103" t="str">
        <f>IF($BI27=4,"*",IF(転記作業用!$CK27=0,"-",転記作業用!BZ27))</f>
        <v>-</v>
      </c>
      <c r="BV27" s="103" t="str">
        <f>IF($BI27=4,"*",IF(転記作業用!$CK27=0,"-",転記作業用!CA27))</f>
        <v>-</v>
      </c>
      <c r="BW27" s="103" t="str">
        <f>IF($BI27=4,"*",IF(転記作業用!$CK27=0,"-",転記作業用!CB27))</f>
        <v>-</v>
      </c>
      <c r="BX27" s="103" t="str">
        <f>IF($BI27=4,"*",IF(転記作業用!$CK27=0,"-",転記作業用!CC27))</f>
        <v>-</v>
      </c>
      <c r="BY27" s="103" t="str">
        <f>IF($BI27=4,"*",IF(転記作業用!$CK27=0,"-",転記作業用!CD27))</f>
        <v>-</v>
      </c>
      <c r="BZ27" s="103" t="str">
        <f>IF($BI27=4,"*",IF(転記作業用!$CK27=0,"-",転記作業用!CE27))</f>
        <v>-</v>
      </c>
      <c r="CA27" s="103" t="str">
        <f>IF($BI27=4,"*",IF(転記作業用!$CK27=0,"-",転記作業用!CF27))</f>
        <v>-</v>
      </c>
      <c r="CB27" s="103" t="str">
        <f>IF($BI27=4,"*",IF(転記作業用!$CK27=0,"-",転記作業用!CG27))</f>
        <v>-</v>
      </c>
      <c r="CC27" s="103" t="str">
        <f>IF(転記作業用!$CJ27=0,"*",IF('在宅生活改善調査（利用者票）'!CC36="","-",'在宅生活改善調査（利用者票）'!CC36))</f>
        <v>*</v>
      </c>
      <c r="CD27" s="103" t="str">
        <f>IF(転記作業用!CI27=0,"*",IF('在宅生活改善調査（利用者票）'!CD36="","-",'在宅生活改善調査（利用者票）'!CD36))</f>
        <v>*</v>
      </c>
      <c r="CE27" s="103" t="str">
        <f>IF(CB27&lt;&gt;1,"*",IF('在宅生活改善調査（利用者票）'!CE36="","-",'在宅生活改善調査（利用者票）'!CE36))</f>
        <v>*</v>
      </c>
      <c r="CF27" t="str">
        <f>IF(OR('在宅生活改善調査（利用者票）'!CG36&lt;&gt;"",'在宅生活改善調査（利用者票）'!CH36&lt;&gt;"",'在宅生活改善調査（利用者票）'!CI36&lt;&gt;"",'在宅生活改善調査（利用者票）'!CJ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,'在宅生活改善調査（利用者票）'!CP36&lt;&gt;"",'在宅生活改善調査（利用者票）'!CQ36&lt;&gt;"",'在宅生活改善調査（利用者票）'!CR36&lt;&gt;"",'在宅生活改善調査（利用者票）'!CS36&lt;&gt;""),"回答エラーが残っています。","")</f>
        <v/>
      </c>
    </row>
    <row r="28" spans="1:84">
      <c r="A28" s="104" t="str">
        <f>IF(SUM(B28:CE28)=0,"",24)</f>
        <v/>
      </c>
      <c r="B28" s="103" t="str">
        <f>IF('在宅生活改善調査（利用者票）'!B37="","-",'在宅生活改善調査（利用者票）'!B37)</f>
        <v>-</v>
      </c>
      <c r="C28" s="103" t="str">
        <f>IF('在宅生活改善調査（利用者票）'!C37="","-",'在宅生活改善調査（利用者票）'!C37)</f>
        <v>-</v>
      </c>
      <c r="D28" s="103" t="str">
        <f>IF('在宅生活改善調査（利用者票）'!D37="","-",'在宅生活改善調査（利用者票）'!D37)</f>
        <v>-</v>
      </c>
      <c r="E28" s="103" t="str">
        <f>IF(転記作業用!$K28=0,"-",転記作業用!D28)</f>
        <v>-</v>
      </c>
      <c r="F28" s="103" t="str">
        <f>IF(転記作業用!$K28=0,"-",転記作業用!E28)</f>
        <v>-</v>
      </c>
      <c r="G28" s="103" t="str">
        <f>IF(転記作業用!$K28=0,"-",転記作業用!F28)</f>
        <v>-</v>
      </c>
      <c r="H28" s="103" t="str">
        <f>IF(転記作業用!$K28=0,"-",転記作業用!G28)</f>
        <v>-</v>
      </c>
      <c r="I28" s="103" t="str">
        <f>IF(転記作業用!$K28=0,"-",転記作業用!H28)</f>
        <v>-</v>
      </c>
      <c r="J28" s="103" t="str">
        <f>IF(転記作業用!$K28=0,"-",転記作業用!I28)</f>
        <v>-</v>
      </c>
      <c r="K28" s="103" t="str">
        <f>IF(転記作業用!$K28=0,"-",転記作業用!J28)</f>
        <v>-</v>
      </c>
      <c r="L28" s="103" t="str">
        <f>IF(転記作業用!$S28=0,"-",転記作業用!L28)</f>
        <v>-</v>
      </c>
      <c r="M28" s="103" t="str">
        <f>IF(転記作業用!$S28=0,"-",転記作業用!M28)</f>
        <v>-</v>
      </c>
      <c r="N28" s="103" t="str">
        <f>IF(転記作業用!$S28=0,"-",転記作業用!N28)</f>
        <v>-</v>
      </c>
      <c r="O28" s="103" t="str">
        <f>IF(転記作業用!$S28=0,"-",転記作業用!O28)</f>
        <v>-</v>
      </c>
      <c r="P28" s="103" t="str">
        <f>IF(転記作業用!$S28=0,"-",転記作業用!P28)</f>
        <v>-</v>
      </c>
      <c r="Q28" s="103" t="str">
        <f>IF(転記作業用!$S28=0,"-",転記作業用!Q28)</f>
        <v>-</v>
      </c>
      <c r="R28" s="103" t="str">
        <f>IF(転記作業用!$S28=0,"-",転記作業用!R28)</f>
        <v>-</v>
      </c>
      <c r="S28" s="103" t="str">
        <f>IF(転記作業用!$AB28=0,"-",転記作業用!T28)</f>
        <v>-</v>
      </c>
      <c r="T28" s="103" t="str">
        <f>IF(転記作業用!$AB28=0,"-",転記作業用!U28)</f>
        <v>-</v>
      </c>
      <c r="U28" s="103" t="str">
        <f>IF(転記作業用!$AB28=0,"-",転記作業用!V28)</f>
        <v>-</v>
      </c>
      <c r="V28" s="103" t="str">
        <f>IF(転記作業用!$AB28=0,"-",転記作業用!W28)</f>
        <v>-</v>
      </c>
      <c r="W28" s="103" t="str">
        <f>IF(転記作業用!$AB28=0,"-",転記作業用!X28)</f>
        <v>-</v>
      </c>
      <c r="X28" s="103" t="str">
        <f>IF(転記作業用!$AB28=0,"-",転記作業用!Y28)</f>
        <v>-</v>
      </c>
      <c r="Y28" s="103" t="str">
        <f>IF(転記作業用!$AB28=0,"-",転記作業用!Z28)</f>
        <v>-</v>
      </c>
      <c r="Z28" s="103" t="str">
        <f>IF(転記作業用!$AB28=0,"-",転記作業用!AA28)</f>
        <v>-</v>
      </c>
      <c r="AA28" s="103" t="str">
        <f>IF($G28=0,"*",IF(転記作業用!$AK28=0,"-",転記作業用!AC28))</f>
        <v>-</v>
      </c>
      <c r="AB28" s="103" t="str">
        <f>IF($G28=0,"*",IF(転記作業用!$AK28=0,"-",転記作業用!AD28))</f>
        <v>-</v>
      </c>
      <c r="AC28" s="103" t="str">
        <f>IF($G28=0,"*",IF(転記作業用!$AK28=0,"-",転記作業用!AE28))</f>
        <v>-</v>
      </c>
      <c r="AD28" s="103" t="str">
        <f>IF($G28=0,"*",IF(転記作業用!$AK28=0,"-",転記作業用!AF28))</f>
        <v>-</v>
      </c>
      <c r="AE28" s="103" t="str">
        <f>IF($G28=0,"*",IF(転記作業用!$AK28=0,"-",転記作業用!AG28))</f>
        <v>-</v>
      </c>
      <c r="AF28" s="103" t="str">
        <f>IF($G28=0,"*",IF(転記作業用!$AK28=0,"-",転記作業用!AH28))</f>
        <v>-</v>
      </c>
      <c r="AG28" s="103" t="str">
        <f>IF($G28=0,"*",IF(転記作業用!$AK28=0,"-",転記作業用!AI28))</f>
        <v>-</v>
      </c>
      <c r="AH28" s="103" t="str">
        <f>IF($G28=0,"*",IF(転記作業用!$AK28=0,"-",転記作業用!AJ28))</f>
        <v>-</v>
      </c>
      <c r="AI28" s="103" t="str">
        <f>IF($H28=0,"*",IF(転記作業用!$AW28=0,"-",転記作業用!AL28))</f>
        <v>-</v>
      </c>
      <c r="AJ28" s="103" t="str">
        <f>IF($H28=0,"*",IF(転記作業用!$AW28=0,"-",転記作業用!AM28))</f>
        <v>-</v>
      </c>
      <c r="AK28" s="103" t="str">
        <f>IF($H28=0,"*",IF(転記作業用!$AW28=0,"-",転記作業用!AN28))</f>
        <v>-</v>
      </c>
      <c r="AL28" s="103" t="str">
        <f>IF($H28=0,"*",IF(転記作業用!$AW28=0,"-",転記作業用!AO28))</f>
        <v>-</v>
      </c>
      <c r="AM28" s="103" t="str">
        <f>IF($H28=0,"*",IF(転記作業用!$AW28=0,"-",転記作業用!AP28))</f>
        <v>-</v>
      </c>
      <c r="AN28" s="103" t="str">
        <f>IF($H28=0,"*",IF(転記作業用!$AW28=0,"-",転記作業用!AQ28))</f>
        <v>-</v>
      </c>
      <c r="AO28" s="103" t="str">
        <f>IF($H28=0,"*",IF(転記作業用!$AW28=0,"-",転記作業用!AR28))</f>
        <v>-</v>
      </c>
      <c r="AP28" s="103" t="str">
        <f>IF($H28=0,"*",IF(転記作業用!$AW28=0,"-",転記作業用!AS28))</f>
        <v>-</v>
      </c>
      <c r="AQ28" s="103" t="str">
        <f>IF($H28=0,"*",IF(転記作業用!$AW28=0,"-",転記作業用!AT28))</f>
        <v>-</v>
      </c>
      <c r="AR28" s="103" t="str">
        <f>IF($H28=0,"*",IF(転記作業用!$AW28=0,"-",転記作業用!AU28))</f>
        <v>-</v>
      </c>
      <c r="AS28" s="103" t="str">
        <f>IF($H28=0,"*",IF(転記作業用!$AW28=0,"-",転記作業用!AV28))</f>
        <v>-</v>
      </c>
      <c r="AT28" s="103" t="str">
        <f>IF($I28=0,"*",IF(転記作業用!$BM28=0,"-",転記作業用!AX28))</f>
        <v>-</v>
      </c>
      <c r="AU28" s="103" t="str">
        <f>IF($I28=0,"*",IF(転記作業用!$BM28=0,"-",転記作業用!AY28))</f>
        <v>-</v>
      </c>
      <c r="AV28" s="103" t="str">
        <f>IF($I28=0,"*",IF(転記作業用!$BM28=0,"-",転記作業用!AZ28))</f>
        <v>-</v>
      </c>
      <c r="AW28" s="103" t="str">
        <f>IF($I28=0,"*",IF(転記作業用!$BM28=0,"-",転記作業用!BA28))</f>
        <v>-</v>
      </c>
      <c r="AX28" s="103" t="str">
        <f>IF($I28=0,"*",IF(転記作業用!$BM28=0,"-",転記作業用!BB28))</f>
        <v>-</v>
      </c>
      <c r="AY28" s="103" t="str">
        <f>IF($I28=0,"*",IF(転記作業用!$BM28=0,"-",転記作業用!BC28))</f>
        <v>-</v>
      </c>
      <c r="AZ28" s="103" t="str">
        <f>IF($I28=0,"*",IF(転記作業用!$BM28=0,"-",転記作業用!BD28))</f>
        <v>-</v>
      </c>
      <c r="BA28" s="103" t="str">
        <f>IF($I28=0,"*",IF(転記作業用!$BM28=0,"-",転記作業用!BE28))</f>
        <v>-</v>
      </c>
      <c r="BB28" s="103" t="str">
        <f>IF($I28=0,"*",IF(転記作業用!$BM28=0,"-",転記作業用!BF28))</f>
        <v>-</v>
      </c>
      <c r="BC28" s="103" t="str">
        <f>IF($I28=0,"*",IF(転記作業用!$BM28=0,"-",転記作業用!BG28))</f>
        <v>-</v>
      </c>
      <c r="BD28" s="103" t="str">
        <f>IF($I28=0,"*",IF(転記作業用!$BM28=0,"-",転記作業用!BH28))</f>
        <v>-</v>
      </c>
      <c r="BE28" s="103" t="str">
        <f>IF($I28=0,"*",IF(転記作業用!$BM28=0,"-",転記作業用!BI28))</f>
        <v>-</v>
      </c>
      <c r="BF28" s="103" t="str">
        <f>IF($I28=0,"*",IF(転記作業用!$BM28=0,"-",転記作業用!BJ28))</f>
        <v>-</v>
      </c>
      <c r="BG28" s="103" t="str">
        <f>IF($I28=0,"*",IF(転記作業用!$BM28=0,"-",転記作業用!BK28))</f>
        <v>-</v>
      </c>
      <c r="BH28" s="103" t="str">
        <f>IF($I28=0,"*",IF(転記作業用!$BM28=0,"-",転記作業用!BL28))</f>
        <v>-</v>
      </c>
      <c r="BI28" s="103" t="str">
        <f>IF('在宅生活改善調査（利用者票）'!BI37="","-",'在宅生活改善調査（利用者票）'!BI37)</f>
        <v>-</v>
      </c>
      <c r="BJ28" s="103" t="str">
        <f>IF($BI28=4,"*",IF(転記作業用!$CK28=0,"-",転記作業用!BO28))</f>
        <v>-</v>
      </c>
      <c r="BK28" s="103" t="str">
        <f>IF($BI28=4,"*",IF(転記作業用!$CK28=0,"-",転記作業用!BP28))</f>
        <v>-</v>
      </c>
      <c r="BL28" s="103" t="str">
        <f>IF($BI28=4,"*",IF(転記作業用!$CK28=0,"-",転記作業用!BQ28))</f>
        <v>-</v>
      </c>
      <c r="BM28" s="103" t="str">
        <f>IF($BI28=4,"*",IF(転記作業用!$CK28=0,"-",転記作業用!BR28))</f>
        <v>-</v>
      </c>
      <c r="BN28" s="103" t="str">
        <f>IF($BI28=4,"*",IF(転記作業用!$CK28=0,"-",転記作業用!BS28))</f>
        <v>-</v>
      </c>
      <c r="BO28" s="103" t="str">
        <f>IF($BI28=4,"*",IF(転記作業用!$CK28=0,"-",転記作業用!BT28))</f>
        <v>-</v>
      </c>
      <c r="BP28" s="103" t="str">
        <f>IF($BI28=4,"*",IF(転記作業用!$CK28=0,"-",転記作業用!BU28))</f>
        <v>-</v>
      </c>
      <c r="BQ28" s="103" t="str">
        <f>IF($BI28=4,"*",IF(転記作業用!$CK28=0,"-",転記作業用!BV28))</f>
        <v>-</v>
      </c>
      <c r="BR28" s="103" t="str">
        <f>IF($BI28=4,"*",IF(転記作業用!$CK28=0,"-",転記作業用!BW28))</f>
        <v>-</v>
      </c>
      <c r="BS28" s="103" t="str">
        <f>IF($BI28=4,"*",IF(転記作業用!$CK28=0,"-",転記作業用!BX28))</f>
        <v>-</v>
      </c>
      <c r="BT28" s="103" t="str">
        <f>IF($BI28=4,"*",IF(転記作業用!$CK28=0,"-",転記作業用!BY28))</f>
        <v>-</v>
      </c>
      <c r="BU28" s="103" t="str">
        <f>IF($BI28=4,"*",IF(転記作業用!$CK28=0,"-",転記作業用!BZ28))</f>
        <v>-</v>
      </c>
      <c r="BV28" s="103" t="str">
        <f>IF($BI28=4,"*",IF(転記作業用!$CK28=0,"-",転記作業用!CA28))</f>
        <v>-</v>
      </c>
      <c r="BW28" s="103" t="str">
        <f>IF($BI28=4,"*",IF(転記作業用!$CK28=0,"-",転記作業用!CB28))</f>
        <v>-</v>
      </c>
      <c r="BX28" s="103" t="str">
        <f>IF($BI28=4,"*",IF(転記作業用!$CK28=0,"-",転記作業用!CC28))</f>
        <v>-</v>
      </c>
      <c r="BY28" s="103" t="str">
        <f>IF($BI28=4,"*",IF(転記作業用!$CK28=0,"-",転記作業用!CD28))</f>
        <v>-</v>
      </c>
      <c r="BZ28" s="103" t="str">
        <f>IF($BI28=4,"*",IF(転記作業用!$CK28=0,"-",転記作業用!CE28))</f>
        <v>-</v>
      </c>
      <c r="CA28" s="103" t="str">
        <f>IF($BI28=4,"*",IF(転記作業用!$CK28=0,"-",転記作業用!CF28))</f>
        <v>-</v>
      </c>
      <c r="CB28" s="103" t="str">
        <f>IF($BI28=4,"*",IF(転記作業用!$CK28=0,"-",転記作業用!CG28))</f>
        <v>-</v>
      </c>
      <c r="CC28" s="103" t="str">
        <f>IF(転記作業用!$CJ28=0,"*",IF('在宅生活改善調査（利用者票）'!CC37="","-",'在宅生活改善調査（利用者票）'!CC37))</f>
        <v>*</v>
      </c>
      <c r="CD28" s="103" t="str">
        <f>IF(転記作業用!CI28=0,"*",IF('在宅生活改善調査（利用者票）'!CD37="","-",'在宅生活改善調査（利用者票）'!CD37))</f>
        <v>*</v>
      </c>
      <c r="CE28" s="103" t="str">
        <f>IF(CB28&lt;&gt;1,"*",IF('在宅生活改善調査（利用者票）'!CE37="","-",'在宅生活改善調査（利用者票）'!CE37))</f>
        <v>*</v>
      </c>
      <c r="CF28" t="str">
        <f>IF(OR('在宅生活改善調査（利用者票）'!CG37&lt;&gt;"",'在宅生活改善調査（利用者票）'!CH37&lt;&gt;"",'在宅生活改善調査（利用者票）'!CI37&lt;&gt;"",'在宅生活改善調査（利用者票）'!CJ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,'在宅生活改善調査（利用者票）'!CP37&lt;&gt;"",'在宅生活改善調査（利用者票）'!CQ37&lt;&gt;"",'在宅生活改善調査（利用者票）'!CR37&lt;&gt;"",'在宅生活改善調査（利用者票）'!CS37&lt;&gt;""),"回答エラーが残っています。","")</f>
        <v/>
      </c>
    </row>
    <row r="29" spans="1:84">
      <c r="A29" s="104" t="str">
        <f>IF(SUM(B29:CE29)=0,"",25)</f>
        <v/>
      </c>
      <c r="B29" s="103" t="str">
        <f>IF('在宅生活改善調査（利用者票）'!B38="","-",'在宅生活改善調査（利用者票）'!B38)</f>
        <v>-</v>
      </c>
      <c r="C29" s="103" t="str">
        <f>IF('在宅生活改善調査（利用者票）'!C38="","-",'在宅生活改善調査（利用者票）'!C38)</f>
        <v>-</v>
      </c>
      <c r="D29" s="103" t="str">
        <f>IF('在宅生活改善調査（利用者票）'!D38="","-",'在宅生活改善調査（利用者票）'!D38)</f>
        <v>-</v>
      </c>
      <c r="E29" s="103" t="str">
        <f>IF(転記作業用!$K29=0,"-",転記作業用!D29)</f>
        <v>-</v>
      </c>
      <c r="F29" s="103" t="str">
        <f>IF(転記作業用!$K29=0,"-",転記作業用!E29)</f>
        <v>-</v>
      </c>
      <c r="G29" s="103" t="str">
        <f>IF(転記作業用!$K29=0,"-",転記作業用!F29)</f>
        <v>-</v>
      </c>
      <c r="H29" s="103" t="str">
        <f>IF(転記作業用!$K29=0,"-",転記作業用!G29)</f>
        <v>-</v>
      </c>
      <c r="I29" s="103" t="str">
        <f>IF(転記作業用!$K29=0,"-",転記作業用!H29)</f>
        <v>-</v>
      </c>
      <c r="J29" s="103" t="str">
        <f>IF(転記作業用!$K29=0,"-",転記作業用!I29)</f>
        <v>-</v>
      </c>
      <c r="K29" s="103" t="str">
        <f>IF(転記作業用!$K29=0,"-",転記作業用!J29)</f>
        <v>-</v>
      </c>
      <c r="L29" s="103" t="str">
        <f>IF(転記作業用!$S29=0,"-",転記作業用!L29)</f>
        <v>-</v>
      </c>
      <c r="M29" s="103" t="str">
        <f>IF(転記作業用!$S29=0,"-",転記作業用!M29)</f>
        <v>-</v>
      </c>
      <c r="N29" s="103" t="str">
        <f>IF(転記作業用!$S29=0,"-",転記作業用!N29)</f>
        <v>-</v>
      </c>
      <c r="O29" s="103" t="str">
        <f>IF(転記作業用!$S29=0,"-",転記作業用!O29)</f>
        <v>-</v>
      </c>
      <c r="P29" s="103" t="str">
        <f>IF(転記作業用!$S29=0,"-",転記作業用!P29)</f>
        <v>-</v>
      </c>
      <c r="Q29" s="103" t="str">
        <f>IF(転記作業用!$S29=0,"-",転記作業用!Q29)</f>
        <v>-</v>
      </c>
      <c r="R29" s="103" t="str">
        <f>IF(転記作業用!$S29=0,"-",転記作業用!R29)</f>
        <v>-</v>
      </c>
      <c r="S29" s="103" t="str">
        <f>IF(転記作業用!$AB29=0,"-",転記作業用!T29)</f>
        <v>-</v>
      </c>
      <c r="T29" s="103" t="str">
        <f>IF(転記作業用!$AB29=0,"-",転記作業用!U29)</f>
        <v>-</v>
      </c>
      <c r="U29" s="103" t="str">
        <f>IF(転記作業用!$AB29=0,"-",転記作業用!V29)</f>
        <v>-</v>
      </c>
      <c r="V29" s="103" t="str">
        <f>IF(転記作業用!$AB29=0,"-",転記作業用!W29)</f>
        <v>-</v>
      </c>
      <c r="W29" s="103" t="str">
        <f>IF(転記作業用!$AB29=0,"-",転記作業用!X29)</f>
        <v>-</v>
      </c>
      <c r="X29" s="103" t="str">
        <f>IF(転記作業用!$AB29=0,"-",転記作業用!Y29)</f>
        <v>-</v>
      </c>
      <c r="Y29" s="103" t="str">
        <f>IF(転記作業用!$AB29=0,"-",転記作業用!Z29)</f>
        <v>-</v>
      </c>
      <c r="Z29" s="103" t="str">
        <f>IF(転記作業用!$AB29=0,"-",転記作業用!AA29)</f>
        <v>-</v>
      </c>
      <c r="AA29" s="103" t="str">
        <f>IF($G29=0,"*",IF(転記作業用!$AK29=0,"-",転記作業用!AC29))</f>
        <v>-</v>
      </c>
      <c r="AB29" s="103" t="str">
        <f>IF($G29=0,"*",IF(転記作業用!$AK29=0,"-",転記作業用!AD29))</f>
        <v>-</v>
      </c>
      <c r="AC29" s="103" t="str">
        <f>IF($G29=0,"*",IF(転記作業用!$AK29=0,"-",転記作業用!AE29))</f>
        <v>-</v>
      </c>
      <c r="AD29" s="103" t="str">
        <f>IF($G29=0,"*",IF(転記作業用!$AK29=0,"-",転記作業用!AF29))</f>
        <v>-</v>
      </c>
      <c r="AE29" s="103" t="str">
        <f>IF($G29=0,"*",IF(転記作業用!$AK29=0,"-",転記作業用!AG29))</f>
        <v>-</v>
      </c>
      <c r="AF29" s="103" t="str">
        <f>IF($G29=0,"*",IF(転記作業用!$AK29=0,"-",転記作業用!AH29))</f>
        <v>-</v>
      </c>
      <c r="AG29" s="103" t="str">
        <f>IF($G29=0,"*",IF(転記作業用!$AK29=0,"-",転記作業用!AI29))</f>
        <v>-</v>
      </c>
      <c r="AH29" s="103" t="str">
        <f>IF($G29=0,"*",IF(転記作業用!$AK29=0,"-",転記作業用!AJ29))</f>
        <v>-</v>
      </c>
      <c r="AI29" s="103" t="str">
        <f>IF($H29=0,"*",IF(転記作業用!$AW29=0,"-",転記作業用!AL29))</f>
        <v>-</v>
      </c>
      <c r="AJ29" s="103" t="str">
        <f>IF($H29=0,"*",IF(転記作業用!$AW29=0,"-",転記作業用!AM29))</f>
        <v>-</v>
      </c>
      <c r="AK29" s="103" t="str">
        <f>IF($H29=0,"*",IF(転記作業用!$AW29=0,"-",転記作業用!AN29))</f>
        <v>-</v>
      </c>
      <c r="AL29" s="103" t="str">
        <f>IF($H29=0,"*",IF(転記作業用!$AW29=0,"-",転記作業用!AO29))</f>
        <v>-</v>
      </c>
      <c r="AM29" s="103" t="str">
        <f>IF($H29=0,"*",IF(転記作業用!$AW29=0,"-",転記作業用!AP29))</f>
        <v>-</v>
      </c>
      <c r="AN29" s="103" t="str">
        <f>IF($H29=0,"*",IF(転記作業用!$AW29=0,"-",転記作業用!AQ29))</f>
        <v>-</v>
      </c>
      <c r="AO29" s="103" t="str">
        <f>IF($H29=0,"*",IF(転記作業用!$AW29=0,"-",転記作業用!AR29))</f>
        <v>-</v>
      </c>
      <c r="AP29" s="103" t="str">
        <f>IF($H29=0,"*",IF(転記作業用!$AW29=0,"-",転記作業用!AS29))</f>
        <v>-</v>
      </c>
      <c r="AQ29" s="103" t="str">
        <f>IF($H29=0,"*",IF(転記作業用!$AW29=0,"-",転記作業用!AT29))</f>
        <v>-</v>
      </c>
      <c r="AR29" s="103" t="str">
        <f>IF($H29=0,"*",IF(転記作業用!$AW29=0,"-",転記作業用!AU29))</f>
        <v>-</v>
      </c>
      <c r="AS29" s="103" t="str">
        <f>IF($H29=0,"*",IF(転記作業用!$AW29=0,"-",転記作業用!AV29))</f>
        <v>-</v>
      </c>
      <c r="AT29" s="103" t="str">
        <f>IF($I29=0,"*",IF(転記作業用!$BM29=0,"-",転記作業用!AX29))</f>
        <v>-</v>
      </c>
      <c r="AU29" s="103" t="str">
        <f>IF($I29=0,"*",IF(転記作業用!$BM29=0,"-",転記作業用!AY29))</f>
        <v>-</v>
      </c>
      <c r="AV29" s="103" t="str">
        <f>IF($I29=0,"*",IF(転記作業用!$BM29=0,"-",転記作業用!AZ29))</f>
        <v>-</v>
      </c>
      <c r="AW29" s="103" t="str">
        <f>IF($I29=0,"*",IF(転記作業用!$BM29=0,"-",転記作業用!BA29))</f>
        <v>-</v>
      </c>
      <c r="AX29" s="103" t="str">
        <f>IF($I29=0,"*",IF(転記作業用!$BM29=0,"-",転記作業用!BB29))</f>
        <v>-</v>
      </c>
      <c r="AY29" s="103" t="str">
        <f>IF($I29=0,"*",IF(転記作業用!$BM29=0,"-",転記作業用!BC29))</f>
        <v>-</v>
      </c>
      <c r="AZ29" s="103" t="str">
        <f>IF($I29=0,"*",IF(転記作業用!$BM29=0,"-",転記作業用!BD29))</f>
        <v>-</v>
      </c>
      <c r="BA29" s="103" t="str">
        <f>IF($I29=0,"*",IF(転記作業用!$BM29=0,"-",転記作業用!BE29))</f>
        <v>-</v>
      </c>
      <c r="BB29" s="103" t="str">
        <f>IF($I29=0,"*",IF(転記作業用!$BM29=0,"-",転記作業用!BF29))</f>
        <v>-</v>
      </c>
      <c r="BC29" s="103" t="str">
        <f>IF($I29=0,"*",IF(転記作業用!$BM29=0,"-",転記作業用!BG29))</f>
        <v>-</v>
      </c>
      <c r="BD29" s="103" t="str">
        <f>IF($I29=0,"*",IF(転記作業用!$BM29=0,"-",転記作業用!BH29))</f>
        <v>-</v>
      </c>
      <c r="BE29" s="103" t="str">
        <f>IF($I29=0,"*",IF(転記作業用!$BM29=0,"-",転記作業用!BI29))</f>
        <v>-</v>
      </c>
      <c r="BF29" s="103" t="str">
        <f>IF($I29=0,"*",IF(転記作業用!$BM29=0,"-",転記作業用!BJ29))</f>
        <v>-</v>
      </c>
      <c r="BG29" s="103" t="str">
        <f>IF($I29=0,"*",IF(転記作業用!$BM29=0,"-",転記作業用!BK29))</f>
        <v>-</v>
      </c>
      <c r="BH29" s="103" t="str">
        <f>IF($I29=0,"*",IF(転記作業用!$BM29=0,"-",転記作業用!BL29))</f>
        <v>-</v>
      </c>
      <c r="BI29" s="103" t="str">
        <f>IF('在宅生活改善調査（利用者票）'!BI38="","-",'在宅生活改善調査（利用者票）'!BI38)</f>
        <v>-</v>
      </c>
      <c r="BJ29" s="103" t="str">
        <f>IF($BI29=4,"*",IF(転記作業用!$CK29=0,"-",転記作業用!BO29))</f>
        <v>-</v>
      </c>
      <c r="BK29" s="103" t="str">
        <f>IF($BI29=4,"*",IF(転記作業用!$CK29=0,"-",転記作業用!BP29))</f>
        <v>-</v>
      </c>
      <c r="BL29" s="103" t="str">
        <f>IF($BI29=4,"*",IF(転記作業用!$CK29=0,"-",転記作業用!BQ29))</f>
        <v>-</v>
      </c>
      <c r="BM29" s="103" t="str">
        <f>IF($BI29=4,"*",IF(転記作業用!$CK29=0,"-",転記作業用!BR29))</f>
        <v>-</v>
      </c>
      <c r="BN29" s="103" t="str">
        <f>IF($BI29=4,"*",IF(転記作業用!$CK29=0,"-",転記作業用!BS29))</f>
        <v>-</v>
      </c>
      <c r="BO29" s="103" t="str">
        <f>IF($BI29=4,"*",IF(転記作業用!$CK29=0,"-",転記作業用!BT29))</f>
        <v>-</v>
      </c>
      <c r="BP29" s="103" t="str">
        <f>IF($BI29=4,"*",IF(転記作業用!$CK29=0,"-",転記作業用!BU29))</f>
        <v>-</v>
      </c>
      <c r="BQ29" s="103" t="str">
        <f>IF($BI29=4,"*",IF(転記作業用!$CK29=0,"-",転記作業用!BV29))</f>
        <v>-</v>
      </c>
      <c r="BR29" s="103" t="str">
        <f>IF($BI29=4,"*",IF(転記作業用!$CK29=0,"-",転記作業用!BW29))</f>
        <v>-</v>
      </c>
      <c r="BS29" s="103" t="str">
        <f>IF($BI29=4,"*",IF(転記作業用!$CK29=0,"-",転記作業用!BX29))</f>
        <v>-</v>
      </c>
      <c r="BT29" s="103" t="str">
        <f>IF($BI29=4,"*",IF(転記作業用!$CK29=0,"-",転記作業用!BY29))</f>
        <v>-</v>
      </c>
      <c r="BU29" s="103" t="str">
        <f>IF($BI29=4,"*",IF(転記作業用!$CK29=0,"-",転記作業用!BZ29))</f>
        <v>-</v>
      </c>
      <c r="BV29" s="103" t="str">
        <f>IF($BI29=4,"*",IF(転記作業用!$CK29=0,"-",転記作業用!CA29))</f>
        <v>-</v>
      </c>
      <c r="BW29" s="103" t="str">
        <f>IF($BI29=4,"*",IF(転記作業用!$CK29=0,"-",転記作業用!CB29))</f>
        <v>-</v>
      </c>
      <c r="BX29" s="103" t="str">
        <f>IF($BI29=4,"*",IF(転記作業用!$CK29=0,"-",転記作業用!CC29))</f>
        <v>-</v>
      </c>
      <c r="BY29" s="103" t="str">
        <f>IF($BI29=4,"*",IF(転記作業用!$CK29=0,"-",転記作業用!CD29))</f>
        <v>-</v>
      </c>
      <c r="BZ29" s="103" t="str">
        <f>IF($BI29=4,"*",IF(転記作業用!$CK29=0,"-",転記作業用!CE29))</f>
        <v>-</v>
      </c>
      <c r="CA29" s="103" t="str">
        <f>IF($BI29=4,"*",IF(転記作業用!$CK29=0,"-",転記作業用!CF29))</f>
        <v>-</v>
      </c>
      <c r="CB29" s="103" t="str">
        <f>IF($BI29=4,"*",IF(転記作業用!$CK29=0,"-",転記作業用!CG29))</f>
        <v>-</v>
      </c>
      <c r="CC29" s="103" t="str">
        <f>IF(転記作業用!$CJ29=0,"*",IF('在宅生活改善調査（利用者票）'!CC38="","-",'在宅生活改善調査（利用者票）'!CC38))</f>
        <v>*</v>
      </c>
      <c r="CD29" s="103" t="str">
        <f>IF(転記作業用!CI29=0,"*",IF('在宅生活改善調査（利用者票）'!CD38="","-",'在宅生活改善調査（利用者票）'!CD38))</f>
        <v>*</v>
      </c>
      <c r="CE29" s="103" t="str">
        <f>IF(CB29&lt;&gt;1,"*",IF('在宅生活改善調査（利用者票）'!CE38="","-",'在宅生活改善調査（利用者票）'!CE38))</f>
        <v>*</v>
      </c>
      <c r="CF29" t="str">
        <f>IF(OR('在宅生活改善調査（利用者票）'!CG38&lt;&gt;"",'在宅生活改善調査（利用者票）'!CH38&lt;&gt;"",'在宅生活改善調査（利用者票）'!CI38&lt;&gt;"",'在宅生活改善調査（利用者票）'!CJ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,'在宅生活改善調査（利用者票）'!CP38&lt;&gt;"",'在宅生活改善調査（利用者票）'!CQ38&lt;&gt;"",'在宅生活改善調査（利用者票）'!CR38&lt;&gt;"",'在宅生活改善調査（利用者票）'!CS38&lt;&gt;""),"回答エラーが残っています。","")</f>
        <v/>
      </c>
    </row>
    <row r="30" spans="1:84">
      <c r="A30" s="104" t="str">
        <f>IF(SUM(B30:CE30)=0,"",26)</f>
        <v/>
      </c>
      <c r="B30" s="103" t="str">
        <f>IF('在宅生活改善調査（利用者票）'!B39="","-",'在宅生活改善調査（利用者票）'!B39)</f>
        <v>-</v>
      </c>
      <c r="C30" s="103" t="str">
        <f>IF('在宅生活改善調査（利用者票）'!C39="","-",'在宅生活改善調査（利用者票）'!C39)</f>
        <v>-</v>
      </c>
      <c r="D30" s="103" t="str">
        <f>IF('在宅生活改善調査（利用者票）'!D39="","-",'在宅生活改善調査（利用者票）'!D39)</f>
        <v>-</v>
      </c>
      <c r="E30" s="103" t="str">
        <f>IF(転記作業用!$K30=0,"-",転記作業用!D30)</f>
        <v>-</v>
      </c>
      <c r="F30" s="103" t="str">
        <f>IF(転記作業用!$K30=0,"-",転記作業用!E30)</f>
        <v>-</v>
      </c>
      <c r="G30" s="103" t="str">
        <f>IF(転記作業用!$K30=0,"-",転記作業用!F30)</f>
        <v>-</v>
      </c>
      <c r="H30" s="103" t="str">
        <f>IF(転記作業用!$K30=0,"-",転記作業用!G30)</f>
        <v>-</v>
      </c>
      <c r="I30" s="103" t="str">
        <f>IF(転記作業用!$K30=0,"-",転記作業用!H30)</f>
        <v>-</v>
      </c>
      <c r="J30" s="103" t="str">
        <f>IF(転記作業用!$K30=0,"-",転記作業用!I30)</f>
        <v>-</v>
      </c>
      <c r="K30" s="103" t="str">
        <f>IF(転記作業用!$K30=0,"-",転記作業用!J30)</f>
        <v>-</v>
      </c>
      <c r="L30" s="103" t="str">
        <f>IF(転記作業用!$S30=0,"-",転記作業用!L30)</f>
        <v>-</v>
      </c>
      <c r="M30" s="103" t="str">
        <f>IF(転記作業用!$S30=0,"-",転記作業用!M30)</f>
        <v>-</v>
      </c>
      <c r="N30" s="103" t="str">
        <f>IF(転記作業用!$S30=0,"-",転記作業用!N30)</f>
        <v>-</v>
      </c>
      <c r="O30" s="103" t="str">
        <f>IF(転記作業用!$S30=0,"-",転記作業用!O30)</f>
        <v>-</v>
      </c>
      <c r="P30" s="103" t="str">
        <f>IF(転記作業用!$S30=0,"-",転記作業用!P30)</f>
        <v>-</v>
      </c>
      <c r="Q30" s="103" t="str">
        <f>IF(転記作業用!$S30=0,"-",転記作業用!Q30)</f>
        <v>-</v>
      </c>
      <c r="R30" s="103" t="str">
        <f>IF(転記作業用!$S30=0,"-",転記作業用!R30)</f>
        <v>-</v>
      </c>
      <c r="S30" s="103" t="str">
        <f>IF(転記作業用!$AB30=0,"-",転記作業用!T30)</f>
        <v>-</v>
      </c>
      <c r="T30" s="103" t="str">
        <f>IF(転記作業用!$AB30=0,"-",転記作業用!U30)</f>
        <v>-</v>
      </c>
      <c r="U30" s="103" t="str">
        <f>IF(転記作業用!$AB30=0,"-",転記作業用!V30)</f>
        <v>-</v>
      </c>
      <c r="V30" s="103" t="str">
        <f>IF(転記作業用!$AB30=0,"-",転記作業用!W30)</f>
        <v>-</v>
      </c>
      <c r="W30" s="103" t="str">
        <f>IF(転記作業用!$AB30=0,"-",転記作業用!X30)</f>
        <v>-</v>
      </c>
      <c r="X30" s="103" t="str">
        <f>IF(転記作業用!$AB30=0,"-",転記作業用!Y30)</f>
        <v>-</v>
      </c>
      <c r="Y30" s="103" t="str">
        <f>IF(転記作業用!$AB30=0,"-",転記作業用!Z30)</f>
        <v>-</v>
      </c>
      <c r="Z30" s="103" t="str">
        <f>IF(転記作業用!$AB30=0,"-",転記作業用!AA30)</f>
        <v>-</v>
      </c>
      <c r="AA30" s="103" t="str">
        <f>IF($G30=0,"*",IF(転記作業用!$AK30=0,"-",転記作業用!AC30))</f>
        <v>-</v>
      </c>
      <c r="AB30" s="103" t="str">
        <f>IF($G30=0,"*",IF(転記作業用!$AK30=0,"-",転記作業用!AD30))</f>
        <v>-</v>
      </c>
      <c r="AC30" s="103" t="str">
        <f>IF($G30=0,"*",IF(転記作業用!$AK30=0,"-",転記作業用!AE30))</f>
        <v>-</v>
      </c>
      <c r="AD30" s="103" t="str">
        <f>IF($G30=0,"*",IF(転記作業用!$AK30=0,"-",転記作業用!AF30))</f>
        <v>-</v>
      </c>
      <c r="AE30" s="103" t="str">
        <f>IF($G30=0,"*",IF(転記作業用!$AK30=0,"-",転記作業用!AG30))</f>
        <v>-</v>
      </c>
      <c r="AF30" s="103" t="str">
        <f>IF($G30=0,"*",IF(転記作業用!$AK30=0,"-",転記作業用!AH30))</f>
        <v>-</v>
      </c>
      <c r="AG30" s="103" t="str">
        <f>IF($G30=0,"*",IF(転記作業用!$AK30=0,"-",転記作業用!AI30))</f>
        <v>-</v>
      </c>
      <c r="AH30" s="103" t="str">
        <f>IF($G30=0,"*",IF(転記作業用!$AK30=0,"-",転記作業用!AJ30))</f>
        <v>-</v>
      </c>
      <c r="AI30" s="103" t="str">
        <f>IF($H30=0,"*",IF(転記作業用!$AW30=0,"-",転記作業用!AL30))</f>
        <v>-</v>
      </c>
      <c r="AJ30" s="103" t="str">
        <f>IF($H30=0,"*",IF(転記作業用!$AW30=0,"-",転記作業用!AM30))</f>
        <v>-</v>
      </c>
      <c r="AK30" s="103" t="str">
        <f>IF($H30=0,"*",IF(転記作業用!$AW30=0,"-",転記作業用!AN30))</f>
        <v>-</v>
      </c>
      <c r="AL30" s="103" t="str">
        <f>IF($H30=0,"*",IF(転記作業用!$AW30=0,"-",転記作業用!AO30))</f>
        <v>-</v>
      </c>
      <c r="AM30" s="103" t="str">
        <f>IF($H30=0,"*",IF(転記作業用!$AW30=0,"-",転記作業用!AP30))</f>
        <v>-</v>
      </c>
      <c r="AN30" s="103" t="str">
        <f>IF($H30=0,"*",IF(転記作業用!$AW30=0,"-",転記作業用!AQ30))</f>
        <v>-</v>
      </c>
      <c r="AO30" s="103" t="str">
        <f>IF($H30=0,"*",IF(転記作業用!$AW30=0,"-",転記作業用!AR30))</f>
        <v>-</v>
      </c>
      <c r="AP30" s="103" t="str">
        <f>IF($H30=0,"*",IF(転記作業用!$AW30=0,"-",転記作業用!AS30))</f>
        <v>-</v>
      </c>
      <c r="AQ30" s="103" t="str">
        <f>IF($H30=0,"*",IF(転記作業用!$AW30=0,"-",転記作業用!AT30))</f>
        <v>-</v>
      </c>
      <c r="AR30" s="103" t="str">
        <f>IF($H30=0,"*",IF(転記作業用!$AW30=0,"-",転記作業用!AU30))</f>
        <v>-</v>
      </c>
      <c r="AS30" s="103" t="str">
        <f>IF($H30=0,"*",IF(転記作業用!$AW30=0,"-",転記作業用!AV30))</f>
        <v>-</v>
      </c>
      <c r="AT30" s="103" t="str">
        <f>IF($I30=0,"*",IF(転記作業用!$BM30=0,"-",転記作業用!AX30))</f>
        <v>-</v>
      </c>
      <c r="AU30" s="103" t="str">
        <f>IF($I30=0,"*",IF(転記作業用!$BM30=0,"-",転記作業用!AY30))</f>
        <v>-</v>
      </c>
      <c r="AV30" s="103" t="str">
        <f>IF($I30=0,"*",IF(転記作業用!$BM30=0,"-",転記作業用!AZ30))</f>
        <v>-</v>
      </c>
      <c r="AW30" s="103" t="str">
        <f>IF($I30=0,"*",IF(転記作業用!$BM30=0,"-",転記作業用!BA30))</f>
        <v>-</v>
      </c>
      <c r="AX30" s="103" t="str">
        <f>IF($I30=0,"*",IF(転記作業用!$BM30=0,"-",転記作業用!BB30))</f>
        <v>-</v>
      </c>
      <c r="AY30" s="103" t="str">
        <f>IF($I30=0,"*",IF(転記作業用!$BM30=0,"-",転記作業用!BC30))</f>
        <v>-</v>
      </c>
      <c r="AZ30" s="103" t="str">
        <f>IF($I30=0,"*",IF(転記作業用!$BM30=0,"-",転記作業用!BD30))</f>
        <v>-</v>
      </c>
      <c r="BA30" s="103" t="str">
        <f>IF($I30=0,"*",IF(転記作業用!$BM30=0,"-",転記作業用!BE30))</f>
        <v>-</v>
      </c>
      <c r="BB30" s="103" t="str">
        <f>IF($I30=0,"*",IF(転記作業用!$BM30=0,"-",転記作業用!BF30))</f>
        <v>-</v>
      </c>
      <c r="BC30" s="103" t="str">
        <f>IF($I30=0,"*",IF(転記作業用!$BM30=0,"-",転記作業用!BG30))</f>
        <v>-</v>
      </c>
      <c r="BD30" s="103" t="str">
        <f>IF($I30=0,"*",IF(転記作業用!$BM30=0,"-",転記作業用!BH30))</f>
        <v>-</v>
      </c>
      <c r="BE30" s="103" t="str">
        <f>IF($I30=0,"*",IF(転記作業用!$BM30=0,"-",転記作業用!BI30))</f>
        <v>-</v>
      </c>
      <c r="BF30" s="103" t="str">
        <f>IF($I30=0,"*",IF(転記作業用!$BM30=0,"-",転記作業用!BJ30))</f>
        <v>-</v>
      </c>
      <c r="BG30" s="103" t="str">
        <f>IF($I30=0,"*",IF(転記作業用!$BM30=0,"-",転記作業用!BK30))</f>
        <v>-</v>
      </c>
      <c r="BH30" s="103" t="str">
        <f>IF($I30=0,"*",IF(転記作業用!$BM30=0,"-",転記作業用!BL30))</f>
        <v>-</v>
      </c>
      <c r="BI30" s="103" t="str">
        <f>IF('在宅生活改善調査（利用者票）'!BI39="","-",'在宅生活改善調査（利用者票）'!BI39)</f>
        <v>-</v>
      </c>
      <c r="BJ30" s="103" t="str">
        <f>IF($BI30=4,"*",IF(転記作業用!$CK30=0,"-",転記作業用!BO30))</f>
        <v>-</v>
      </c>
      <c r="BK30" s="103" t="str">
        <f>IF($BI30=4,"*",IF(転記作業用!$CK30=0,"-",転記作業用!BP30))</f>
        <v>-</v>
      </c>
      <c r="BL30" s="103" t="str">
        <f>IF($BI30=4,"*",IF(転記作業用!$CK30=0,"-",転記作業用!BQ30))</f>
        <v>-</v>
      </c>
      <c r="BM30" s="103" t="str">
        <f>IF($BI30=4,"*",IF(転記作業用!$CK30=0,"-",転記作業用!BR30))</f>
        <v>-</v>
      </c>
      <c r="BN30" s="103" t="str">
        <f>IF($BI30=4,"*",IF(転記作業用!$CK30=0,"-",転記作業用!BS30))</f>
        <v>-</v>
      </c>
      <c r="BO30" s="103" t="str">
        <f>IF($BI30=4,"*",IF(転記作業用!$CK30=0,"-",転記作業用!BT30))</f>
        <v>-</v>
      </c>
      <c r="BP30" s="103" t="str">
        <f>IF($BI30=4,"*",IF(転記作業用!$CK30=0,"-",転記作業用!BU30))</f>
        <v>-</v>
      </c>
      <c r="BQ30" s="103" t="str">
        <f>IF($BI30=4,"*",IF(転記作業用!$CK30=0,"-",転記作業用!BV30))</f>
        <v>-</v>
      </c>
      <c r="BR30" s="103" t="str">
        <f>IF($BI30=4,"*",IF(転記作業用!$CK30=0,"-",転記作業用!BW30))</f>
        <v>-</v>
      </c>
      <c r="BS30" s="103" t="str">
        <f>IF($BI30=4,"*",IF(転記作業用!$CK30=0,"-",転記作業用!BX30))</f>
        <v>-</v>
      </c>
      <c r="BT30" s="103" t="str">
        <f>IF($BI30=4,"*",IF(転記作業用!$CK30=0,"-",転記作業用!BY30))</f>
        <v>-</v>
      </c>
      <c r="BU30" s="103" t="str">
        <f>IF($BI30=4,"*",IF(転記作業用!$CK30=0,"-",転記作業用!BZ30))</f>
        <v>-</v>
      </c>
      <c r="BV30" s="103" t="str">
        <f>IF($BI30=4,"*",IF(転記作業用!$CK30=0,"-",転記作業用!CA30))</f>
        <v>-</v>
      </c>
      <c r="BW30" s="103" t="str">
        <f>IF($BI30=4,"*",IF(転記作業用!$CK30=0,"-",転記作業用!CB30))</f>
        <v>-</v>
      </c>
      <c r="BX30" s="103" t="str">
        <f>IF($BI30=4,"*",IF(転記作業用!$CK30=0,"-",転記作業用!CC30))</f>
        <v>-</v>
      </c>
      <c r="BY30" s="103" t="str">
        <f>IF($BI30=4,"*",IF(転記作業用!$CK30=0,"-",転記作業用!CD30))</f>
        <v>-</v>
      </c>
      <c r="BZ30" s="103" t="str">
        <f>IF($BI30=4,"*",IF(転記作業用!$CK30=0,"-",転記作業用!CE30))</f>
        <v>-</v>
      </c>
      <c r="CA30" s="103" t="str">
        <f>IF($BI30=4,"*",IF(転記作業用!$CK30=0,"-",転記作業用!CF30))</f>
        <v>-</v>
      </c>
      <c r="CB30" s="103" t="str">
        <f>IF($BI30=4,"*",IF(転記作業用!$CK30=0,"-",転記作業用!CG30))</f>
        <v>-</v>
      </c>
      <c r="CC30" s="103" t="str">
        <f>IF(転記作業用!$CJ30=0,"*",IF('在宅生活改善調査（利用者票）'!CC39="","-",'在宅生活改善調査（利用者票）'!CC39))</f>
        <v>*</v>
      </c>
      <c r="CD30" s="103" t="str">
        <f>IF(転記作業用!CI30=0,"*",IF('在宅生活改善調査（利用者票）'!CD39="","-",'在宅生活改善調査（利用者票）'!CD39))</f>
        <v>*</v>
      </c>
      <c r="CE30" s="103" t="str">
        <f>IF(CB30&lt;&gt;1,"*",IF('在宅生活改善調査（利用者票）'!CE39="","-",'在宅生活改善調査（利用者票）'!CE39))</f>
        <v>*</v>
      </c>
      <c r="CF30" t="str">
        <f>IF(OR('在宅生活改善調査（利用者票）'!CG39&lt;&gt;"",'在宅生活改善調査（利用者票）'!CH39&lt;&gt;"",'在宅生活改善調査（利用者票）'!CI39&lt;&gt;"",'在宅生活改善調査（利用者票）'!CJ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,'在宅生活改善調査（利用者票）'!CP39&lt;&gt;"",'在宅生活改善調査（利用者票）'!CQ39&lt;&gt;"",'在宅生活改善調査（利用者票）'!CR39&lt;&gt;"",'在宅生活改善調査（利用者票）'!CS39&lt;&gt;""),"回答エラーが残っています。","")</f>
        <v/>
      </c>
    </row>
    <row r="31" spans="1:84">
      <c r="A31" s="104" t="str">
        <f>IF(SUM(B31:CE31)=0,"",27)</f>
        <v/>
      </c>
      <c r="B31" s="103" t="str">
        <f>IF('在宅生活改善調査（利用者票）'!B40="","-",'在宅生活改善調査（利用者票）'!B40)</f>
        <v>-</v>
      </c>
      <c r="C31" s="103" t="str">
        <f>IF('在宅生活改善調査（利用者票）'!C40="","-",'在宅生活改善調査（利用者票）'!C40)</f>
        <v>-</v>
      </c>
      <c r="D31" s="103" t="str">
        <f>IF('在宅生活改善調査（利用者票）'!D40="","-",'在宅生活改善調査（利用者票）'!D40)</f>
        <v>-</v>
      </c>
      <c r="E31" s="103" t="str">
        <f>IF(転記作業用!$K31=0,"-",転記作業用!D31)</f>
        <v>-</v>
      </c>
      <c r="F31" s="103" t="str">
        <f>IF(転記作業用!$K31=0,"-",転記作業用!E31)</f>
        <v>-</v>
      </c>
      <c r="G31" s="103" t="str">
        <f>IF(転記作業用!$K31=0,"-",転記作業用!F31)</f>
        <v>-</v>
      </c>
      <c r="H31" s="103" t="str">
        <f>IF(転記作業用!$K31=0,"-",転記作業用!G31)</f>
        <v>-</v>
      </c>
      <c r="I31" s="103" t="str">
        <f>IF(転記作業用!$K31=0,"-",転記作業用!H31)</f>
        <v>-</v>
      </c>
      <c r="J31" s="103" t="str">
        <f>IF(転記作業用!$K31=0,"-",転記作業用!I31)</f>
        <v>-</v>
      </c>
      <c r="K31" s="103" t="str">
        <f>IF(転記作業用!$K31=0,"-",転記作業用!J31)</f>
        <v>-</v>
      </c>
      <c r="L31" s="103" t="str">
        <f>IF(転記作業用!$S31=0,"-",転記作業用!L31)</f>
        <v>-</v>
      </c>
      <c r="M31" s="103" t="str">
        <f>IF(転記作業用!$S31=0,"-",転記作業用!M31)</f>
        <v>-</v>
      </c>
      <c r="N31" s="103" t="str">
        <f>IF(転記作業用!$S31=0,"-",転記作業用!N31)</f>
        <v>-</v>
      </c>
      <c r="O31" s="103" t="str">
        <f>IF(転記作業用!$S31=0,"-",転記作業用!O31)</f>
        <v>-</v>
      </c>
      <c r="P31" s="103" t="str">
        <f>IF(転記作業用!$S31=0,"-",転記作業用!P31)</f>
        <v>-</v>
      </c>
      <c r="Q31" s="103" t="str">
        <f>IF(転記作業用!$S31=0,"-",転記作業用!Q31)</f>
        <v>-</v>
      </c>
      <c r="R31" s="103" t="str">
        <f>IF(転記作業用!$S31=0,"-",転記作業用!R31)</f>
        <v>-</v>
      </c>
      <c r="S31" s="103" t="str">
        <f>IF(転記作業用!$AB31=0,"-",転記作業用!T31)</f>
        <v>-</v>
      </c>
      <c r="T31" s="103" t="str">
        <f>IF(転記作業用!$AB31=0,"-",転記作業用!U31)</f>
        <v>-</v>
      </c>
      <c r="U31" s="103" t="str">
        <f>IF(転記作業用!$AB31=0,"-",転記作業用!V31)</f>
        <v>-</v>
      </c>
      <c r="V31" s="103" t="str">
        <f>IF(転記作業用!$AB31=0,"-",転記作業用!W31)</f>
        <v>-</v>
      </c>
      <c r="W31" s="103" t="str">
        <f>IF(転記作業用!$AB31=0,"-",転記作業用!X31)</f>
        <v>-</v>
      </c>
      <c r="X31" s="103" t="str">
        <f>IF(転記作業用!$AB31=0,"-",転記作業用!Y31)</f>
        <v>-</v>
      </c>
      <c r="Y31" s="103" t="str">
        <f>IF(転記作業用!$AB31=0,"-",転記作業用!Z31)</f>
        <v>-</v>
      </c>
      <c r="Z31" s="103" t="str">
        <f>IF(転記作業用!$AB31=0,"-",転記作業用!AA31)</f>
        <v>-</v>
      </c>
      <c r="AA31" s="103" t="str">
        <f>IF($G31=0,"*",IF(転記作業用!$AK31=0,"-",転記作業用!AC31))</f>
        <v>-</v>
      </c>
      <c r="AB31" s="103" t="str">
        <f>IF($G31=0,"*",IF(転記作業用!$AK31=0,"-",転記作業用!AD31))</f>
        <v>-</v>
      </c>
      <c r="AC31" s="103" t="str">
        <f>IF($G31=0,"*",IF(転記作業用!$AK31=0,"-",転記作業用!AE31))</f>
        <v>-</v>
      </c>
      <c r="AD31" s="103" t="str">
        <f>IF($G31=0,"*",IF(転記作業用!$AK31=0,"-",転記作業用!AF31))</f>
        <v>-</v>
      </c>
      <c r="AE31" s="103" t="str">
        <f>IF($G31=0,"*",IF(転記作業用!$AK31=0,"-",転記作業用!AG31))</f>
        <v>-</v>
      </c>
      <c r="AF31" s="103" t="str">
        <f>IF($G31=0,"*",IF(転記作業用!$AK31=0,"-",転記作業用!AH31))</f>
        <v>-</v>
      </c>
      <c r="AG31" s="103" t="str">
        <f>IF($G31=0,"*",IF(転記作業用!$AK31=0,"-",転記作業用!AI31))</f>
        <v>-</v>
      </c>
      <c r="AH31" s="103" t="str">
        <f>IF($G31=0,"*",IF(転記作業用!$AK31=0,"-",転記作業用!AJ31))</f>
        <v>-</v>
      </c>
      <c r="AI31" s="103" t="str">
        <f>IF($H31=0,"*",IF(転記作業用!$AW31=0,"-",転記作業用!AL31))</f>
        <v>-</v>
      </c>
      <c r="AJ31" s="103" t="str">
        <f>IF($H31=0,"*",IF(転記作業用!$AW31=0,"-",転記作業用!AM31))</f>
        <v>-</v>
      </c>
      <c r="AK31" s="103" t="str">
        <f>IF($H31=0,"*",IF(転記作業用!$AW31=0,"-",転記作業用!AN31))</f>
        <v>-</v>
      </c>
      <c r="AL31" s="103" t="str">
        <f>IF($H31=0,"*",IF(転記作業用!$AW31=0,"-",転記作業用!AO31))</f>
        <v>-</v>
      </c>
      <c r="AM31" s="103" t="str">
        <f>IF($H31=0,"*",IF(転記作業用!$AW31=0,"-",転記作業用!AP31))</f>
        <v>-</v>
      </c>
      <c r="AN31" s="103" t="str">
        <f>IF($H31=0,"*",IF(転記作業用!$AW31=0,"-",転記作業用!AQ31))</f>
        <v>-</v>
      </c>
      <c r="AO31" s="103" t="str">
        <f>IF($H31=0,"*",IF(転記作業用!$AW31=0,"-",転記作業用!AR31))</f>
        <v>-</v>
      </c>
      <c r="AP31" s="103" t="str">
        <f>IF($H31=0,"*",IF(転記作業用!$AW31=0,"-",転記作業用!AS31))</f>
        <v>-</v>
      </c>
      <c r="AQ31" s="103" t="str">
        <f>IF($H31=0,"*",IF(転記作業用!$AW31=0,"-",転記作業用!AT31))</f>
        <v>-</v>
      </c>
      <c r="AR31" s="103" t="str">
        <f>IF($H31=0,"*",IF(転記作業用!$AW31=0,"-",転記作業用!AU31))</f>
        <v>-</v>
      </c>
      <c r="AS31" s="103" t="str">
        <f>IF($H31=0,"*",IF(転記作業用!$AW31=0,"-",転記作業用!AV31))</f>
        <v>-</v>
      </c>
      <c r="AT31" s="103" t="str">
        <f>IF($I31=0,"*",IF(転記作業用!$BM31=0,"-",転記作業用!AX31))</f>
        <v>-</v>
      </c>
      <c r="AU31" s="103" t="str">
        <f>IF($I31=0,"*",IF(転記作業用!$BM31=0,"-",転記作業用!AY31))</f>
        <v>-</v>
      </c>
      <c r="AV31" s="103" t="str">
        <f>IF($I31=0,"*",IF(転記作業用!$BM31=0,"-",転記作業用!AZ31))</f>
        <v>-</v>
      </c>
      <c r="AW31" s="103" t="str">
        <f>IF($I31=0,"*",IF(転記作業用!$BM31=0,"-",転記作業用!BA31))</f>
        <v>-</v>
      </c>
      <c r="AX31" s="103" t="str">
        <f>IF($I31=0,"*",IF(転記作業用!$BM31=0,"-",転記作業用!BB31))</f>
        <v>-</v>
      </c>
      <c r="AY31" s="103" t="str">
        <f>IF($I31=0,"*",IF(転記作業用!$BM31=0,"-",転記作業用!BC31))</f>
        <v>-</v>
      </c>
      <c r="AZ31" s="103" t="str">
        <f>IF($I31=0,"*",IF(転記作業用!$BM31=0,"-",転記作業用!BD31))</f>
        <v>-</v>
      </c>
      <c r="BA31" s="103" t="str">
        <f>IF($I31=0,"*",IF(転記作業用!$BM31=0,"-",転記作業用!BE31))</f>
        <v>-</v>
      </c>
      <c r="BB31" s="103" t="str">
        <f>IF($I31=0,"*",IF(転記作業用!$BM31=0,"-",転記作業用!BF31))</f>
        <v>-</v>
      </c>
      <c r="BC31" s="103" t="str">
        <f>IF($I31=0,"*",IF(転記作業用!$BM31=0,"-",転記作業用!BG31))</f>
        <v>-</v>
      </c>
      <c r="BD31" s="103" t="str">
        <f>IF($I31=0,"*",IF(転記作業用!$BM31=0,"-",転記作業用!BH31))</f>
        <v>-</v>
      </c>
      <c r="BE31" s="103" t="str">
        <f>IF($I31=0,"*",IF(転記作業用!$BM31=0,"-",転記作業用!BI31))</f>
        <v>-</v>
      </c>
      <c r="BF31" s="103" t="str">
        <f>IF($I31=0,"*",IF(転記作業用!$BM31=0,"-",転記作業用!BJ31))</f>
        <v>-</v>
      </c>
      <c r="BG31" s="103" t="str">
        <f>IF($I31=0,"*",IF(転記作業用!$BM31=0,"-",転記作業用!BK31))</f>
        <v>-</v>
      </c>
      <c r="BH31" s="103" t="str">
        <f>IF($I31=0,"*",IF(転記作業用!$BM31=0,"-",転記作業用!BL31))</f>
        <v>-</v>
      </c>
      <c r="BI31" s="103" t="str">
        <f>IF('在宅生活改善調査（利用者票）'!BI40="","-",'在宅生活改善調査（利用者票）'!BI40)</f>
        <v>-</v>
      </c>
      <c r="BJ31" s="103" t="str">
        <f>IF($BI31=4,"*",IF(転記作業用!$CK31=0,"-",転記作業用!BO31))</f>
        <v>-</v>
      </c>
      <c r="BK31" s="103" t="str">
        <f>IF($BI31=4,"*",IF(転記作業用!$CK31=0,"-",転記作業用!BP31))</f>
        <v>-</v>
      </c>
      <c r="BL31" s="103" t="str">
        <f>IF($BI31=4,"*",IF(転記作業用!$CK31=0,"-",転記作業用!BQ31))</f>
        <v>-</v>
      </c>
      <c r="BM31" s="103" t="str">
        <f>IF($BI31=4,"*",IF(転記作業用!$CK31=0,"-",転記作業用!BR31))</f>
        <v>-</v>
      </c>
      <c r="BN31" s="103" t="str">
        <f>IF($BI31=4,"*",IF(転記作業用!$CK31=0,"-",転記作業用!BS31))</f>
        <v>-</v>
      </c>
      <c r="BO31" s="103" t="str">
        <f>IF($BI31=4,"*",IF(転記作業用!$CK31=0,"-",転記作業用!BT31))</f>
        <v>-</v>
      </c>
      <c r="BP31" s="103" t="str">
        <f>IF($BI31=4,"*",IF(転記作業用!$CK31=0,"-",転記作業用!BU31))</f>
        <v>-</v>
      </c>
      <c r="BQ31" s="103" t="str">
        <f>IF($BI31=4,"*",IF(転記作業用!$CK31=0,"-",転記作業用!BV31))</f>
        <v>-</v>
      </c>
      <c r="BR31" s="103" t="str">
        <f>IF($BI31=4,"*",IF(転記作業用!$CK31=0,"-",転記作業用!BW31))</f>
        <v>-</v>
      </c>
      <c r="BS31" s="103" t="str">
        <f>IF($BI31=4,"*",IF(転記作業用!$CK31=0,"-",転記作業用!BX31))</f>
        <v>-</v>
      </c>
      <c r="BT31" s="103" t="str">
        <f>IF($BI31=4,"*",IF(転記作業用!$CK31=0,"-",転記作業用!BY31))</f>
        <v>-</v>
      </c>
      <c r="BU31" s="103" t="str">
        <f>IF($BI31=4,"*",IF(転記作業用!$CK31=0,"-",転記作業用!BZ31))</f>
        <v>-</v>
      </c>
      <c r="BV31" s="103" t="str">
        <f>IF($BI31=4,"*",IF(転記作業用!$CK31=0,"-",転記作業用!CA31))</f>
        <v>-</v>
      </c>
      <c r="BW31" s="103" t="str">
        <f>IF($BI31=4,"*",IF(転記作業用!$CK31=0,"-",転記作業用!CB31))</f>
        <v>-</v>
      </c>
      <c r="BX31" s="103" t="str">
        <f>IF($BI31=4,"*",IF(転記作業用!$CK31=0,"-",転記作業用!CC31))</f>
        <v>-</v>
      </c>
      <c r="BY31" s="103" t="str">
        <f>IF($BI31=4,"*",IF(転記作業用!$CK31=0,"-",転記作業用!CD31))</f>
        <v>-</v>
      </c>
      <c r="BZ31" s="103" t="str">
        <f>IF($BI31=4,"*",IF(転記作業用!$CK31=0,"-",転記作業用!CE31))</f>
        <v>-</v>
      </c>
      <c r="CA31" s="103" t="str">
        <f>IF($BI31=4,"*",IF(転記作業用!$CK31=0,"-",転記作業用!CF31))</f>
        <v>-</v>
      </c>
      <c r="CB31" s="103" t="str">
        <f>IF($BI31=4,"*",IF(転記作業用!$CK31=0,"-",転記作業用!CG31))</f>
        <v>-</v>
      </c>
      <c r="CC31" s="103" t="str">
        <f>IF(転記作業用!$CJ31=0,"*",IF('在宅生活改善調査（利用者票）'!CC40="","-",'在宅生活改善調査（利用者票）'!CC40))</f>
        <v>*</v>
      </c>
      <c r="CD31" s="103" t="str">
        <f>IF(転記作業用!CI31=0,"*",IF('在宅生活改善調査（利用者票）'!CD40="","-",'在宅生活改善調査（利用者票）'!CD40))</f>
        <v>*</v>
      </c>
      <c r="CE31" s="103" t="str">
        <f>IF(CB31&lt;&gt;1,"*",IF('在宅生活改善調査（利用者票）'!CE40="","-",'在宅生活改善調査（利用者票）'!CE40))</f>
        <v>*</v>
      </c>
      <c r="CF31" t="str">
        <f>IF(OR('在宅生活改善調査（利用者票）'!CG40&lt;&gt;"",'在宅生活改善調査（利用者票）'!CH40&lt;&gt;"",'在宅生活改善調査（利用者票）'!CI40&lt;&gt;"",'在宅生活改善調査（利用者票）'!CJ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,'在宅生活改善調査（利用者票）'!CP40&lt;&gt;"",'在宅生活改善調査（利用者票）'!CQ40&lt;&gt;"",'在宅生活改善調査（利用者票）'!CR40&lt;&gt;"",'在宅生活改善調査（利用者票）'!CS40&lt;&gt;""),"回答エラーが残っています。","")</f>
        <v/>
      </c>
    </row>
    <row r="32" spans="1:84">
      <c r="A32" s="104" t="str">
        <f>IF(SUM(B32:CE32)=0,"",28)</f>
        <v/>
      </c>
      <c r="B32" s="103" t="str">
        <f>IF('在宅生活改善調査（利用者票）'!B41="","-",'在宅生活改善調査（利用者票）'!B41)</f>
        <v>-</v>
      </c>
      <c r="C32" s="103" t="str">
        <f>IF('在宅生活改善調査（利用者票）'!C41="","-",'在宅生活改善調査（利用者票）'!C41)</f>
        <v>-</v>
      </c>
      <c r="D32" s="103" t="str">
        <f>IF('在宅生活改善調査（利用者票）'!D41="","-",'在宅生活改善調査（利用者票）'!D41)</f>
        <v>-</v>
      </c>
      <c r="E32" s="103" t="str">
        <f>IF(転記作業用!$K32=0,"-",転記作業用!D32)</f>
        <v>-</v>
      </c>
      <c r="F32" s="103" t="str">
        <f>IF(転記作業用!$K32=0,"-",転記作業用!E32)</f>
        <v>-</v>
      </c>
      <c r="G32" s="103" t="str">
        <f>IF(転記作業用!$K32=0,"-",転記作業用!F32)</f>
        <v>-</v>
      </c>
      <c r="H32" s="103" t="str">
        <f>IF(転記作業用!$K32=0,"-",転記作業用!G32)</f>
        <v>-</v>
      </c>
      <c r="I32" s="103" t="str">
        <f>IF(転記作業用!$K32=0,"-",転記作業用!H32)</f>
        <v>-</v>
      </c>
      <c r="J32" s="103" t="str">
        <f>IF(転記作業用!$K32=0,"-",転記作業用!I32)</f>
        <v>-</v>
      </c>
      <c r="K32" s="103" t="str">
        <f>IF(転記作業用!$K32=0,"-",転記作業用!J32)</f>
        <v>-</v>
      </c>
      <c r="L32" s="103" t="str">
        <f>IF(転記作業用!$S32=0,"-",転記作業用!L32)</f>
        <v>-</v>
      </c>
      <c r="M32" s="103" t="str">
        <f>IF(転記作業用!$S32=0,"-",転記作業用!M32)</f>
        <v>-</v>
      </c>
      <c r="N32" s="103" t="str">
        <f>IF(転記作業用!$S32=0,"-",転記作業用!N32)</f>
        <v>-</v>
      </c>
      <c r="O32" s="103" t="str">
        <f>IF(転記作業用!$S32=0,"-",転記作業用!O32)</f>
        <v>-</v>
      </c>
      <c r="P32" s="103" t="str">
        <f>IF(転記作業用!$S32=0,"-",転記作業用!P32)</f>
        <v>-</v>
      </c>
      <c r="Q32" s="103" t="str">
        <f>IF(転記作業用!$S32=0,"-",転記作業用!Q32)</f>
        <v>-</v>
      </c>
      <c r="R32" s="103" t="str">
        <f>IF(転記作業用!$S32=0,"-",転記作業用!R32)</f>
        <v>-</v>
      </c>
      <c r="S32" s="103" t="str">
        <f>IF(転記作業用!$AB32=0,"-",転記作業用!T32)</f>
        <v>-</v>
      </c>
      <c r="T32" s="103" t="str">
        <f>IF(転記作業用!$AB32=0,"-",転記作業用!U32)</f>
        <v>-</v>
      </c>
      <c r="U32" s="103" t="str">
        <f>IF(転記作業用!$AB32=0,"-",転記作業用!V32)</f>
        <v>-</v>
      </c>
      <c r="V32" s="103" t="str">
        <f>IF(転記作業用!$AB32=0,"-",転記作業用!W32)</f>
        <v>-</v>
      </c>
      <c r="W32" s="103" t="str">
        <f>IF(転記作業用!$AB32=0,"-",転記作業用!X32)</f>
        <v>-</v>
      </c>
      <c r="X32" s="103" t="str">
        <f>IF(転記作業用!$AB32=0,"-",転記作業用!Y32)</f>
        <v>-</v>
      </c>
      <c r="Y32" s="103" t="str">
        <f>IF(転記作業用!$AB32=0,"-",転記作業用!Z32)</f>
        <v>-</v>
      </c>
      <c r="Z32" s="103" t="str">
        <f>IF(転記作業用!$AB32=0,"-",転記作業用!AA32)</f>
        <v>-</v>
      </c>
      <c r="AA32" s="103" t="str">
        <f>IF($G32=0,"*",IF(転記作業用!$AK32=0,"-",転記作業用!AC32))</f>
        <v>-</v>
      </c>
      <c r="AB32" s="103" t="str">
        <f>IF($G32=0,"*",IF(転記作業用!$AK32=0,"-",転記作業用!AD32))</f>
        <v>-</v>
      </c>
      <c r="AC32" s="103" t="str">
        <f>IF($G32=0,"*",IF(転記作業用!$AK32=0,"-",転記作業用!AE32))</f>
        <v>-</v>
      </c>
      <c r="AD32" s="103" t="str">
        <f>IF($G32=0,"*",IF(転記作業用!$AK32=0,"-",転記作業用!AF32))</f>
        <v>-</v>
      </c>
      <c r="AE32" s="103" t="str">
        <f>IF($G32=0,"*",IF(転記作業用!$AK32=0,"-",転記作業用!AG32))</f>
        <v>-</v>
      </c>
      <c r="AF32" s="103" t="str">
        <f>IF($G32=0,"*",IF(転記作業用!$AK32=0,"-",転記作業用!AH32))</f>
        <v>-</v>
      </c>
      <c r="AG32" s="103" t="str">
        <f>IF($G32=0,"*",IF(転記作業用!$AK32=0,"-",転記作業用!AI32))</f>
        <v>-</v>
      </c>
      <c r="AH32" s="103" t="str">
        <f>IF($G32=0,"*",IF(転記作業用!$AK32=0,"-",転記作業用!AJ32))</f>
        <v>-</v>
      </c>
      <c r="AI32" s="103" t="str">
        <f>IF($H32=0,"*",IF(転記作業用!$AW32=0,"-",転記作業用!AL32))</f>
        <v>-</v>
      </c>
      <c r="AJ32" s="103" t="str">
        <f>IF($H32=0,"*",IF(転記作業用!$AW32=0,"-",転記作業用!AM32))</f>
        <v>-</v>
      </c>
      <c r="AK32" s="103" t="str">
        <f>IF($H32=0,"*",IF(転記作業用!$AW32=0,"-",転記作業用!AN32))</f>
        <v>-</v>
      </c>
      <c r="AL32" s="103" t="str">
        <f>IF($H32=0,"*",IF(転記作業用!$AW32=0,"-",転記作業用!AO32))</f>
        <v>-</v>
      </c>
      <c r="AM32" s="103" t="str">
        <f>IF($H32=0,"*",IF(転記作業用!$AW32=0,"-",転記作業用!AP32))</f>
        <v>-</v>
      </c>
      <c r="AN32" s="103" t="str">
        <f>IF($H32=0,"*",IF(転記作業用!$AW32=0,"-",転記作業用!AQ32))</f>
        <v>-</v>
      </c>
      <c r="AO32" s="103" t="str">
        <f>IF($H32=0,"*",IF(転記作業用!$AW32=0,"-",転記作業用!AR32))</f>
        <v>-</v>
      </c>
      <c r="AP32" s="103" t="str">
        <f>IF($H32=0,"*",IF(転記作業用!$AW32=0,"-",転記作業用!AS32))</f>
        <v>-</v>
      </c>
      <c r="AQ32" s="103" t="str">
        <f>IF($H32=0,"*",IF(転記作業用!$AW32=0,"-",転記作業用!AT32))</f>
        <v>-</v>
      </c>
      <c r="AR32" s="103" t="str">
        <f>IF($H32=0,"*",IF(転記作業用!$AW32=0,"-",転記作業用!AU32))</f>
        <v>-</v>
      </c>
      <c r="AS32" s="103" t="str">
        <f>IF($H32=0,"*",IF(転記作業用!$AW32=0,"-",転記作業用!AV32))</f>
        <v>-</v>
      </c>
      <c r="AT32" s="103" t="str">
        <f>IF($I32=0,"*",IF(転記作業用!$BM32=0,"-",転記作業用!AX32))</f>
        <v>-</v>
      </c>
      <c r="AU32" s="103" t="str">
        <f>IF($I32=0,"*",IF(転記作業用!$BM32=0,"-",転記作業用!AY32))</f>
        <v>-</v>
      </c>
      <c r="AV32" s="103" t="str">
        <f>IF($I32=0,"*",IF(転記作業用!$BM32=0,"-",転記作業用!AZ32))</f>
        <v>-</v>
      </c>
      <c r="AW32" s="103" t="str">
        <f>IF($I32=0,"*",IF(転記作業用!$BM32=0,"-",転記作業用!BA32))</f>
        <v>-</v>
      </c>
      <c r="AX32" s="103" t="str">
        <f>IF($I32=0,"*",IF(転記作業用!$BM32=0,"-",転記作業用!BB32))</f>
        <v>-</v>
      </c>
      <c r="AY32" s="103" t="str">
        <f>IF($I32=0,"*",IF(転記作業用!$BM32=0,"-",転記作業用!BC32))</f>
        <v>-</v>
      </c>
      <c r="AZ32" s="103" t="str">
        <f>IF($I32=0,"*",IF(転記作業用!$BM32=0,"-",転記作業用!BD32))</f>
        <v>-</v>
      </c>
      <c r="BA32" s="103" t="str">
        <f>IF($I32=0,"*",IF(転記作業用!$BM32=0,"-",転記作業用!BE32))</f>
        <v>-</v>
      </c>
      <c r="BB32" s="103" t="str">
        <f>IF($I32=0,"*",IF(転記作業用!$BM32=0,"-",転記作業用!BF32))</f>
        <v>-</v>
      </c>
      <c r="BC32" s="103" t="str">
        <f>IF($I32=0,"*",IF(転記作業用!$BM32=0,"-",転記作業用!BG32))</f>
        <v>-</v>
      </c>
      <c r="BD32" s="103" t="str">
        <f>IF($I32=0,"*",IF(転記作業用!$BM32=0,"-",転記作業用!BH32))</f>
        <v>-</v>
      </c>
      <c r="BE32" s="103" t="str">
        <f>IF($I32=0,"*",IF(転記作業用!$BM32=0,"-",転記作業用!BI32))</f>
        <v>-</v>
      </c>
      <c r="BF32" s="103" t="str">
        <f>IF($I32=0,"*",IF(転記作業用!$BM32=0,"-",転記作業用!BJ32))</f>
        <v>-</v>
      </c>
      <c r="BG32" s="103" t="str">
        <f>IF($I32=0,"*",IF(転記作業用!$BM32=0,"-",転記作業用!BK32))</f>
        <v>-</v>
      </c>
      <c r="BH32" s="103" t="str">
        <f>IF($I32=0,"*",IF(転記作業用!$BM32=0,"-",転記作業用!BL32))</f>
        <v>-</v>
      </c>
      <c r="BI32" s="103" t="str">
        <f>IF('在宅生活改善調査（利用者票）'!BI41="","-",'在宅生活改善調査（利用者票）'!BI41)</f>
        <v>-</v>
      </c>
      <c r="BJ32" s="103" t="str">
        <f>IF($BI32=4,"*",IF(転記作業用!$CK32=0,"-",転記作業用!BO32))</f>
        <v>-</v>
      </c>
      <c r="BK32" s="103" t="str">
        <f>IF($BI32=4,"*",IF(転記作業用!$CK32=0,"-",転記作業用!BP32))</f>
        <v>-</v>
      </c>
      <c r="BL32" s="103" t="str">
        <f>IF($BI32=4,"*",IF(転記作業用!$CK32=0,"-",転記作業用!BQ32))</f>
        <v>-</v>
      </c>
      <c r="BM32" s="103" t="str">
        <f>IF($BI32=4,"*",IF(転記作業用!$CK32=0,"-",転記作業用!BR32))</f>
        <v>-</v>
      </c>
      <c r="BN32" s="103" t="str">
        <f>IF($BI32=4,"*",IF(転記作業用!$CK32=0,"-",転記作業用!BS32))</f>
        <v>-</v>
      </c>
      <c r="BO32" s="103" t="str">
        <f>IF($BI32=4,"*",IF(転記作業用!$CK32=0,"-",転記作業用!BT32))</f>
        <v>-</v>
      </c>
      <c r="BP32" s="103" t="str">
        <f>IF($BI32=4,"*",IF(転記作業用!$CK32=0,"-",転記作業用!BU32))</f>
        <v>-</v>
      </c>
      <c r="BQ32" s="103" t="str">
        <f>IF($BI32=4,"*",IF(転記作業用!$CK32=0,"-",転記作業用!BV32))</f>
        <v>-</v>
      </c>
      <c r="BR32" s="103" t="str">
        <f>IF($BI32=4,"*",IF(転記作業用!$CK32=0,"-",転記作業用!BW32))</f>
        <v>-</v>
      </c>
      <c r="BS32" s="103" t="str">
        <f>IF($BI32=4,"*",IF(転記作業用!$CK32=0,"-",転記作業用!BX32))</f>
        <v>-</v>
      </c>
      <c r="BT32" s="103" t="str">
        <f>IF($BI32=4,"*",IF(転記作業用!$CK32=0,"-",転記作業用!BY32))</f>
        <v>-</v>
      </c>
      <c r="BU32" s="103" t="str">
        <f>IF($BI32=4,"*",IF(転記作業用!$CK32=0,"-",転記作業用!BZ32))</f>
        <v>-</v>
      </c>
      <c r="BV32" s="103" t="str">
        <f>IF($BI32=4,"*",IF(転記作業用!$CK32=0,"-",転記作業用!CA32))</f>
        <v>-</v>
      </c>
      <c r="BW32" s="103" t="str">
        <f>IF($BI32=4,"*",IF(転記作業用!$CK32=0,"-",転記作業用!CB32))</f>
        <v>-</v>
      </c>
      <c r="BX32" s="103" t="str">
        <f>IF($BI32=4,"*",IF(転記作業用!$CK32=0,"-",転記作業用!CC32))</f>
        <v>-</v>
      </c>
      <c r="BY32" s="103" t="str">
        <f>IF($BI32=4,"*",IF(転記作業用!$CK32=0,"-",転記作業用!CD32))</f>
        <v>-</v>
      </c>
      <c r="BZ32" s="103" t="str">
        <f>IF($BI32=4,"*",IF(転記作業用!$CK32=0,"-",転記作業用!CE32))</f>
        <v>-</v>
      </c>
      <c r="CA32" s="103" t="str">
        <f>IF($BI32=4,"*",IF(転記作業用!$CK32=0,"-",転記作業用!CF32))</f>
        <v>-</v>
      </c>
      <c r="CB32" s="103" t="str">
        <f>IF($BI32=4,"*",IF(転記作業用!$CK32=0,"-",転記作業用!CG32))</f>
        <v>-</v>
      </c>
      <c r="CC32" s="103" t="str">
        <f>IF(転記作業用!$CJ32=0,"*",IF('在宅生活改善調査（利用者票）'!CC41="","-",'在宅生活改善調査（利用者票）'!CC41))</f>
        <v>*</v>
      </c>
      <c r="CD32" s="103" t="str">
        <f>IF(転記作業用!CI32=0,"*",IF('在宅生活改善調査（利用者票）'!CD41="","-",'在宅生活改善調査（利用者票）'!CD41))</f>
        <v>*</v>
      </c>
      <c r="CE32" s="103" t="str">
        <f>IF(CB32&lt;&gt;1,"*",IF('在宅生活改善調査（利用者票）'!CE41="","-",'在宅生活改善調査（利用者票）'!CE41))</f>
        <v>*</v>
      </c>
      <c r="CF32" t="str">
        <f>IF(OR('在宅生活改善調査（利用者票）'!CG41&lt;&gt;"",'在宅生活改善調査（利用者票）'!CH41&lt;&gt;"",'在宅生活改善調査（利用者票）'!CI41&lt;&gt;"",'在宅生活改善調査（利用者票）'!CJ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,'在宅生活改善調査（利用者票）'!CP41&lt;&gt;"",'在宅生活改善調査（利用者票）'!CQ41&lt;&gt;"",'在宅生活改善調査（利用者票）'!CR41&lt;&gt;"",'在宅生活改善調査（利用者票）'!CS41&lt;&gt;""),"回答エラーが残っています。","")</f>
        <v/>
      </c>
    </row>
    <row r="33" spans="1:84">
      <c r="A33" s="104" t="str">
        <f>IF(SUM(B33:CE33)=0,"",29)</f>
        <v/>
      </c>
      <c r="B33" s="103" t="str">
        <f>IF('在宅生活改善調査（利用者票）'!B42="","-",'在宅生活改善調査（利用者票）'!B42)</f>
        <v>-</v>
      </c>
      <c r="C33" s="103" t="str">
        <f>IF('在宅生活改善調査（利用者票）'!C42="","-",'在宅生活改善調査（利用者票）'!C42)</f>
        <v>-</v>
      </c>
      <c r="D33" s="103" t="str">
        <f>IF('在宅生活改善調査（利用者票）'!D42="","-",'在宅生活改善調査（利用者票）'!D42)</f>
        <v>-</v>
      </c>
      <c r="E33" s="103" t="str">
        <f>IF(転記作業用!$K33=0,"-",転記作業用!D33)</f>
        <v>-</v>
      </c>
      <c r="F33" s="103" t="str">
        <f>IF(転記作業用!$K33=0,"-",転記作業用!E33)</f>
        <v>-</v>
      </c>
      <c r="G33" s="103" t="str">
        <f>IF(転記作業用!$K33=0,"-",転記作業用!F33)</f>
        <v>-</v>
      </c>
      <c r="H33" s="103" t="str">
        <f>IF(転記作業用!$K33=0,"-",転記作業用!G33)</f>
        <v>-</v>
      </c>
      <c r="I33" s="103" t="str">
        <f>IF(転記作業用!$K33=0,"-",転記作業用!H33)</f>
        <v>-</v>
      </c>
      <c r="J33" s="103" t="str">
        <f>IF(転記作業用!$K33=0,"-",転記作業用!I33)</f>
        <v>-</v>
      </c>
      <c r="K33" s="103" t="str">
        <f>IF(転記作業用!$K33=0,"-",転記作業用!J33)</f>
        <v>-</v>
      </c>
      <c r="L33" s="103" t="str">
        <f>IF(転記作業用!$S33=0,"-",転記作業用!L33)</f>
        <v>-</v>
      </c>
      <c r="M33" s="103" t="str">
        <f>IF(転記作業用!$S33=0,"-",転記作業用!M33)</f>
        <v>-</v>
      </c>
      <c r="N33" s="103" t="str">
        <f>IF(転記作業用!$S33=0,"-",転記作業用!N33)</f>
        <v>-</v>
      </c>
      <c r="O33" s="103" t="str">
        <f>IF(転記作業用!$S33=0,"-",転記作業用!O33)</f>
        <v>-</v>
      </c>
      <c r="P33" s="103" t="str">
        <f>IF(転記作業用!$S33=0,"-",転記作業用!P33)</f>
        <v>-</v>
      </c>
      <c r="Q33" s="103" t="str">
        <f>IF(転記作業用!$S33=0,"-",転記作業用!Q33)</f>
        <v>-</v>
      </c>
      <c r="R33" s="103" t="str">
        <f>IF(転記作業用!$S33=0,"-",転記作業用!R33)</f>
        <v>-</v>
      </c>
      <c r="S33" s="103" t="str">
        <f>IF(転記作業用!$AB33=0,"-",転記作業用!T33)</f>
        <v>-</v>
      </c>
      <c r="T33" s="103" t="str">
        <f>IF(転記作業用!$AB33=0,"-",転記作業用!U33)</f>
        <v>-</v>
      </c>
      <c r="U33" s="103" t="str">
        <f>IF(転記作業用!$AB33=0,"-",転記作業用!V33)</f>
        <v>-</v>
      </c>
      <c r="V33" s="103" t="str">
        <f>IF(転記作業用!$AB33=0,"-",転記作業用!W33)</f>
        <v>-</v>
      </c>
      <c r="W33" s="103" t="str">
        <f>IF(転記作業用!$AB33=0,"-",転記作業用!X33)</f>
        <v>-</v>
      </c>
      <c r="X33" s="103" t="str">
        <f>IF(転記作業用!$AB33=0,"-",転記作業用!Y33)</f>
        <v>-</v>
      </c>
      <c r="Y33" s="103" t="str">
        <f>IF(転記作業用!$AB33=0,"-",転記作業用!Z33)</f>
        <v>-</v>
      </c>
      <c r="Z33" s="103" t="str">
        <f>IF(転記作業用!$AB33=0,"-",転記作業用!AA33)</f>
        <v>-</v>
      </c>
      <c r="AA33" s="103" t="str">
        <f>IF($G33=0,"*",IF(転記作業用!$AK33=0,"-",転記作業用!AC33))</f>
        <v>-</v>
      </c>
      <c r="AB33" s="103" t="str">
        <f>IF($G33=0,"*",IF(転記作業用!$AK33=0,"-",転記作業用!AD33))</f>
        <v>-</v>
      </c>
      <c r="AC33" s="103" t="str">
        <f>IF($G33=0,"*",IF(転記作業用!$AK33=0,"-",転記作業用!AE33))</f>
        <v>-</v>
      </c>
      <c r="AD33" s="103" t="str">
        <f>IF($G33=0,"*",IF(転記作業用!$AK33=0,"-",転記作業用!AF33))</f>
        <v>-</v>
      </c>
      <c r="AE33" s="103" t="str">
        <f>IF($G33=0,"*",IF(転記作業用!$AK33=0,"-",転記作業用!AG33))</f>
        <v>-</v>
      </c>
      <c r="AF33" s="103" t="str">
        <f>IF($G33=0,"*",IF(転記作業用!$AK33=0,"-",転記作業用!AH33))</f>
        <v>-</v>
      </c>
      <c r="AG33" s="103" t="str">
        <f>IF($G33=0,"*",IF(転記作業用!$AK33=0,"-",転記作業用!AI33))</f>
        <v>-</v>
      </c>
      <c r="AH33" s="103" t="str">
        <f>IF($G33=0,"*",IF(転記作業用!$AK33=0,"-",転記作業用!AJ33))</f>
        <v>-</v>
      </c>
      <c r="AI33" s="103" t="str">
        <f>IF($H33=0,"*",IF(転記作業用!$AW33=0,"-",転記作業用!AL33))</f>
        <v>-</v>
      </c>
      <c r="AJ33" s="103" t="str">
        <f>IF($H33=0,"*",IF(転記作業用!$AW33=0,"-",転記作業用!AM33))</f>
        <v>-</v>
      </c>
      <c r="AK33" s="103" t="str">
        <f>IF($H33=0,"*",IF(転記作業用!$AW33=0,"-",転記作業用!AN33))</f>
        <v>-</v>
      </c>
      <c r="AL33" s="103" t="str">
        <f>IF($H33=0,"*",IF(転記作業用!$AW33=0,"-",転記作業用!AO33))</f>
        <v>-</v>
      </c>
      <c r="AM33" s="103" t="str">
        <f>IF($H33=0,"*",IF(転記作業用!$AW33=0,"-",転記作業用!AP33))</f>
        <v>-</v>
      </c>
      <c r="AN33" s="103" t="str">
        <f>IF($H33=0,"*",IF(転記作業用!$AW33=0,"-",転記作業用!AQ33))</f>
        <v>-</v>
      </c>
      <c r="AO33" s="103" t="str">
        <f>IF($H33=0,"*",IF(転記作業用!$AW33=0,"-",転記作業用!AR33))</f>
        <v>-</v>
      </c>
      <c r="AP33" s="103" t="str">
        <f>IF($H33=0,"*",IF(転記作業用!$AW33=0,"-",転記作業用!AS33))</f>
        <v>-</v>
      </c>
      <c r="AQ33" s="103" t="str">
        <f>IF($H33=0,"*",IF(転記作業用!$AW33=0,"-",転記作業用!AT33))</f>
        <v>-</v>
      </c>
      <c r="AR33" s="103" t="str">
        <f>IF($H33=0,"*",IF(転記作業用!$AW33=0,"-",転記作業用!AU33))</f>
        <v>-</v>
      </c>
      <c r="AS33" s="103" t="str">
        <f>IF($H33=0,"*",IF(転記作業用!$AW33=0,"-",転記作業用!AV33))</f>
        <v>-</v>
      </c>
      <c r="AT33" s="103" t="str">
        <f>IF($I33=0,"*",IF(転記作業用!$BM33=0,"-",転記作業用!AX33))</f>
        <v>-</v>
      </c>
      <c r="AU33" s="103" t="str">
        <f>IF($I33=0,"*",IF(転記作業用!$BM33=0,"-",転記作業用!AY33))</f>
        <v>-</v>
      </c>
      <c r="AV33" s="103" t="str">
        <f>IF($I33=0,"*",IF(転記作業用!$BM33=0,"-",転記作業用!AZ33))</f>
        <v>-</v>
      </c>
      <c r="AW33" s="103" t="str">
        <f>IF($I33=0,"*",IF(転記作業用!$BM33=0,"-",転記作業用!BA33))</f>
        <v>-</v>
      </c>
      <c r="AX33" s="103" t="str">
        <f>IF($I33=0,"*",IF(転記作業用!$BM33=0,"-",転記作業用!BB33))</f>
        <v>-</v>
      </c>
      <c r="AY33" s="103" t="str">
        <f>IF($I33=0,"*",IF(転記作業用!$BM33=0,"-",転記作業用!BC33))</f>
        <v>-</v>
      </c>
      <c r="AZ33" s="103" t="str">
        <f>IF($I33=0,"*",IF(転記作業用!$BM33=0,"-",転記作業用!BD33))</f>
        <v>-</v>
      </c>
      <c r="BA33" s="103" t="str">
        <f>IF($I33=0,"*",IF(転記作業用!$BM33=0,"-",転記作業用!BE33))</f>
        <v>-</v>
      </c>
      <c r="BB33" s="103" t="str">
        <f>IF($I33=0,"*",IF(転記作業用!$BM33=0,"-",転記作業用!BF33))</f>
        <v>-</v>
      </c>
      <c r="BC33" s="103" t="str">
        <f>IF($I33=0,"*",IF(転記作業用!$BM33=0,"-",転記作業用!BG33))</f>
        <v>-</v>
      </c>
      <c r="BD33" s="103" t="str">
        <f>IF($I33=0,"*",IF(転記作業用!$BM33=0,"-",転記作業用!BH33))</f>
        <v>-</v>
      </c>
      <c r="BE33" s="103" t="str">
        <f>IF($I33=0,"*",IF(転記作業用!$BM33=0,"-",転記作業用!BI33))</f>
        <v>-</v>
      </c>
      <c r="BF33" s="103" t="str">
        <f>IF($I33=0,"*",IF(転記作業用!$BM33=0,"-",転記作業用!BJ33))</f>
        <v>-</v>
      </c>
      <c r="BG33" s="103" t="str">
        <f>IF($I33=0,"*",IF(転記作業用!$BM33=0,"-",転記作業用!BK33))</f>
        <v>-</v>
      </c>
      <c r="BH33" s="103" t="str">
        <f>IF($I33=0,"*",IF(転記作業用!$BM33=0,"-",転記作業用!BL33))</f>
        <v>-</v>
      </c>
      <c r="BI33" s="103" t="str">
        <f>IF('在宅生活改善調査（利用者票）'!BI42="","-",'在宅生活改善調査（利用者票）'!BI42)</f>
        <v>-</v>
      </c>
      <c r="BJ33" s="103" t="str">
        <f>IF($BI33=4,"*",IF(転記作業用!$CK33=0,"-",転記作業用!BO33))</f>
        <v>-</v>
      </c>
      <c r="BK33" s="103" t="str">
        <f>IF($BI33=4,"*",IF(転記作業用!$CK33=0,"-",転記作業用!BP33))</f>
        <v>-</v>
      </c>
      <c r="BL33" s="103" t="str">
        <f>IF($BI33=4,"*",IF(転記作業用!$CK33=0,"-",転記作業用!BQ33))</f>
        <v>-</v>
      </c>
      <c r="BM33" s="103" t="str">
        <f>IF($BI33=4,"*",IF(転記作業用!$CK33=0,"-",転記作業用!BR33))</f>
        <v>-</v>
      </c>
      <c r="BN33" s="103" t="str">
        <f>IF($BI33=4,"*",IF(転記作業用!$CK33=0,"-",転記作業用!BS33))</f>
        <v>-</v>
      </c>
      <c r="BO33" s="103" t="str">
        <f>IF($BI33=4,"*",IF(転記作業用!$CK33=0,"-",転記作業用!BT33))</f>
        <v>-</v>
      </c>
      <c r="BP33" s="103" t="str">
        <f>IF($BI33=4,"*",IF(転記作業用!$CK33=0,"-",転記作業用!BU33))</f>
        <v>-</v>
      </c>
      <c r="BQ33" s="103" t="str">
        <f>IF($BI33=4,"*",IF(転記作業用!$CK33=0,"-",転記作業用!BV33))</f>
        <v>-</v>
      </c>
      <c r="BR33" s="103" t="str">
        <f>IF($BI33=4,"*",IF(転記作業用!$CK33=0,"-",転記作業用!BW33))</f>
        <v>-</v>
      </c>
      <c r="BS33" s="103" t="str">
        <f>IF($BI33=4,"*",IF(転記作業用!$CK33=0,"-",転記作業用!BX33))</f>
        <v>-</v>
      </c>
      <c r="BT33" s="103" t="str">
        <f>IF($BI33=4,"*",IF(転記作業用!$CK33=0,"-",転記作業用!BY33))</f>
        <v>-</v>
      </c>
      <c r="BU33" s="103" t="str">
        <f>IF($BI33=4,"*",IF(転記作業用!$CK33=0,"-",転記作業用!BZ33))</f>
        <v>-</v>
      </c>
      <c r="BV33" s="103" t="str">
        <f>IF($BI33=4,"*",IF(転記作業用!$CK33=0,"-",転記作業用!CA33))</f>
        <v>-</v>
      </c>
      <c r="BW33" s="103" t="str">
        <f>IF($BI33=4,"*",IF(転記作業用!$CK33=0,"-",転記作業用!CB33))</f>
        <v>-</v>
      </c>
      <c r="BX33" s="103" t="str">
        <f>IF($BI33=4,"*",IF(転記作業用!$CK33=0,"-",転記作業用!CC33))</f>
        <v>-</v>
      </c>
      <c r="BY33" s="103" t="str">
        <f>IF($BI33=4,"*",IF(転記作業用!$CK33=0,"-",転記作業用!CD33))</f>
        <v>-</v>
      </c>
      <c r="BZ33" s="103" t="str">
        <f>IF($BI33=4,"*",IF(転記作業用!$CK33=0,"-",転記作業用!CE33))</f>
        <v>-</v>
      </c>
      <c r="CA33" s="103" t="str">
        <f>IF($BI33=4,"*",IF(転記作業用!$CK33=0,"-",転記作業用!CF33))</f>
        <v>-</v>
      </c>
      <c r="CB33" s="103" t="str">
        <f>IF($BI33=4,"*",IF(転記作業用!$CK33=0,"-",転記作業用!CG33))</f>
        <v>-</v>
      </c>
      <c r="CC33" s="103" t="str">
        <f>IF(転記作業用!$CJ33=0,"*",IF('在宅生活改善調査（利用者票）'!CC42="","-",'在宅生活改善調査（利用者票）'!CC42))</f>
        <v>*</v>
      </c>
      <c r="CD33" s="103" t="str">
        <f>IF(転記作業用!CI33=0,"*",IF('在宅生活改善調査（利用者票）'!CD42="","-",'在宅生活改善調査（利用者票）'!CD42))</f>
        <v>*</v>
      </c>
      <c r="CE33" s="103" t="str">
        <f>IF(CB33&lt;&gt;1,"*",IF('在宅生活改善調査（利用者票）'!CE42="","-",'在宅生活改善調査（利用者票）'!CE42))</f>
        <v>*</v>
      </c>
      <c r="CF33" t="str">
        <f>IF(OR('在宅生活改善調査（利用者票）'!CG42&lt;&gt;"",'在宅生活改善調査（利用者票）'!CH42&lt;&gt;"",'在宅生活改善調査（利用者票）'!CI42&lt;&gt;"",'在宅生活改善調査（利用者票）'!CJ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,'在宅生活改善調査（利用者票）'!CP42&lt;&gt;"",'在宅生活改善調査（利用者票）'!CQ42&lt;&gt;"",'在宅生活改善調査（利用者票）'!CR42&lt;&gt;"",'在宅生活改善調査（利用者票）'!CS42&lt;&gt;""),"回答エラーが残っています。","")</f>
        <v/>
      </c>
    </row>
    <row r="34" spans="1:84">
      <c r="A34" s="104" t="str">
        <f>IF(SUM(B34:CE34)=0,"",30)</f>
        <v/>
      </c>
      <c r="B34" s="103" t="str">
        <f>IF('在宅生活改善調査（利用者票）'!B43="","-",'在宅生活改善調査（利用者票）'!B43)</f>
        <v>-</v>
      </c>
      <c r="C34" s="103" t="str">
        <f>IF('在宅生活改善調査（利用者票）'!C43="","-",'在宅生活改善調査（利用者票）'!C43)</f>
        <v>-</v>
      </c>
      <c r="D34" s="103" t="str">
        <f>IF('在宅生活改善調査（利用者票）'!D43="","-",'在宅生活改善調査（利用者票）'!D43)</f>
        <v>-</v>
      </c>
      <c r="E34" s="103" t="str">
        <f>IF(転記作業用!$K34=0,"-",転記作業用!D34)</f>
        <v>-</v>
      </c>
      <c r="F34" s="103" t="str">
        <f>IF(転記作業用!$K34=0,"-",転記作業用!E34)</f>
        <v>-</v>
      </c>
      <c r="G34" s="103" t="str">
        <f>IF(転記作業用!$K34=0,"-",転記作業用!F34)</f>
        <v>-</v>
      </c>
      <c r="H34" s="103" t="str">
        <f>IF(転記作業用!$K34=0,"-",転記作業用!G34)</f>
        <v>-</v>
      </c>
      <c r="I34" s="103" t="str">
        <f>IF(転記作業用!$K34=0,"-",転記作業用!H34)</f>
        <v>-</v>
      </c>
      <c r="J34" s="103" t="str">
        <f>IF(転記作業用!$K34=0,"-",転記作業用!I34)</f>
        <v>-</v>
      </c>
      <c r="K34" s="103" t="str">
        <f>IF(転記作業用!$K34=0,"-",転記作業用!J34)</f>
        <v>-</v>
      </c>
      <c r="L34" s="103" t="str">
        <f>IF(転記作業用!$S34=0,"-",転記作業用!L34)</f>
        <v>-</v>
      </c>
      <c r="M34" s="103" t="str">
        <f>IF(転記作業用!$S34=0,"-",転記作業用!M34)</f>
        <v>-</v>
      </c>
      <c r="N34" s="103" t="str">
        <f>IF(転記作業用!$S34=0,"-",転記作業用!N34)</f>
        <v>-</v>
      </c>
      <c r="O34" s="103" t="str">
        <f>IF(転記作業用!$S34=0,"-",転記作業用!O34)</f>
        <v>-</v>
      </c>
      <c r="P34" s="103" t="str">
        <f>IF(転記作業用!$S34=0,"-",転記作業用!P34)</f>
        <v>-</v>
      </c>
      <c r="Q34" s="103" t="str">
        <f>IF(転記作業用!$S34=0,"-",転記作業用!Q34)</f>
        <v>-</v>
      </c>
      <c r="R34" s="103" t="str">
        <f>IF(転記作業用!$S34=0,"-",転記作業用!R34)</f>
        <v>-</v>
      </c>
      <c r="S34" s="103" t="str">
        <f>IF(転記作業用!$AB34=0,"-",転記作業用!T34)</f>
        <v>-</v>
      </c>
      <c r="T34" s="103" t="str">
        <f>IF(転記作業用!$AB34=0,"-",転記作業用!U34)</f>
        <v>-</v>
      </c>
      <c r="U34" s="103" t="str">
        <f>IF(転記作業用!$AB34=0,"-",転記作業用!V34)</f>
        <v>-</v>
      </c>
      <c r="V34" s="103" t="str">
        <f>IF(転記作業用!$AB34=0,"-",転記作業用!W34)</f>
        <v>-</v>
      </c>
      <c r="W34" s="103" t="str">
        <f>IF(転記作業用!$AB34=0,"-",転記作業用!X34)</f>
        <v>-</v>
      </c>
      <c r="X34" s="103" t="str">
        <f>IF(転記作業用!$AB34=0,"-",転記作業用!Y34)</f>
        <v>-</v>
      </c>
      <c r="Y34" s="103" t="str">
        <f>IF(転記作業用!$AB34=0,"-",転記作業用!Z34)</f>
        <v>-</v>
      </c>
      <c r="Z34" s="103" t="str">
        <f>IF(転記作業用!$AB34=0,"-",転記作業用!AA34)</f>
        <v>-</v>
      </c>
      <c r="AA34" s="103" t="str">
        <f>IF($G34=0,"*",IF(転記作業用!$AK34=0,"-",転記作業用!AC34))</f>
        <v>-</v>
      </c>
      <c r="AB34" s="103" t="str">
        <f>IF($G34=0,"*",IF(転記作業用!$AK34=0,"-",転記作業用!AD34))</f>
        <v>-</v>
      </c>
      <c r="AC34" s="103" t="str">
        <f>IF($G34=0,"*",IF(転記作業用!$AK34=0,"-",転記作業用!AE34))</f>
        <v>-</v>
      </c>
      <c r="AD34" s="103" t="str">
        <f>IF($G34=0,"*",IF(転記作業用!$AK34=0,"-",転記作業用!AF34))</f>
        <v>-</v>
      </c>
      <c r="AE34" s="103" t="str">
        <f>IF($G34=0,"*",IF(転記作業用!$AK34=0,"-",転記作業用!AG34))</f>
        <v>-</v>
      </c>
      <c r="AF34" s="103" t="str">
        <f>IF($G34=0,"*",IF(転記作業用!$AK34=0,"-",転記作業用!AH34))</f>
        <v>-</v>
      </c>
      <c r="AG34" s="103" t="str">
        <f>IF($G34=0,"*",IF(転記作業用!$AK34=0,"-",転記作業用!AI34))</f>
        <v>-</v>
      </c>
      <c r="AH34" s="103" t="str">
        <f>IF($G34=0,"*",IF(転記作業用!$AK34=0,"-",転記作業用!AJ34))</f>
        <v>-</v>
      </c>
      <c r="AI34" s="103" t="str">
        <f>IF($H34=0,"*",IF(転記作業用!$AW34=0,"-",転記作業用!AL34))</f>
        <v>-</v>
      </c>
      <c r="AJ34" s="103" t="str">
        <f>IF($H34=0,"*",IF(転記作業用!$AW34=0,"-",転記作業用!AM34))</f>
        <v>-</v>
      </c>
      <c r="AK34" s="103" t="str">
        <f>IF($H34=0,"*",IF(転記作業用!$AW34=0,"-",転記作業用!AN34))</f>
        <v>-</v>
      </c>
      <c r="AL34" s="103" t="str">
        <f>IF($H34=0,"*",IF(転記作業用!$AW34=0,"-",転記作業用!AO34))</f>
        <v>-</v>
      </c>
      <c r="AM34" s="103" t="str">
        <f>IF($H34=0,"*",IF(転記作業用!$AW34=0,"-",転記作業用!AP34))</f>
        <v>-</v>
      </c>
      <c r="AN34" s="103" t="str">
        <f>IF($H34=0,"*",IF(転記作業用!$AW34=0,"-",転記作業用!AQ34))</f>
        <v>-</v>
      </c>
      <c r="AO34" s="103" t="str">
        <f>IF($H34=0,"*",IF(転記作業用!$AW34=0,"-",転記作業用!AR34))</f>
        <v>-</v>
      </c>
      <c r="AP34" s="103" t="str">
        <f>IF($H34=0,"*",IF(転記作業用!$AW34=0,"-",転記作業用!AS34))</f>
        <v>-</v>
      </c>
      <c r="AQ34" s="103" t="str">
        <f>IF($H34=0,"*",IF(転記作業用!$AW34=0,"-",転記作業用!AT34))</f>
        <v>-</v>
      </c>
      <c r="AR34" s="103" t="str">
        <f>IF($H34=0,"*",IF(転記作業用!$AW34=0,"-",転記作業用!AU34))</f>
        <v>-</v>
      </c>
      <c r="AS34" s="103" t="str">
        <f>IF($H34=0,"*",IF(転記作業用!$AW34=0,"-",転記作業用!AV34))</f>
        <v>-</v>
      </c>
      <c r="AT34" s="103" t="str">
        <f>IF($I34=0,"*",IF(転記作業用!$BM34=0,"-",転記作業用!AX34))</f>
        <v>-</v>
      </c>
      <c r="AU34" s="103" t="str">
        <f>IF($I34=0,"*",IF(転記作業用!$BM34=0,"-",転記作業用!AY34))</f>
        <v>-</v>
      </c>
      <c r="AV34" s="103" t="str">
        <f>IF($I34=0,"*",IF(転記作業用!$BM34=0,"-",転記作業用!AZ34))</f>
        <v>-</v>
      </c>
      <c r="AW34" s="103" t="str">
        <f>IF($I34=0,"*",IF(転記作業用!$BM34=0,"-",転記作業用!BA34))</f>
        <v>-</v>
      </c>
      <c r="AX34" s="103" t="str">
        <f>IF($I34=0,"*",IF(転記作業用!$BM34=0,"-",転記作業用!BB34))</f>
        <v>-</v>
      </c>
      <c r="AY34" s="103" t="str">
        <f>IF($I34=0,"*",IF(転記作業用!$BM34=0,"-",転記作業用!BC34))</f>
        <v>-</v>
      </c>
      <c r="AZ34" s="103" t="str">
        <f>IF($I34=0,"*",IF(転記作業用!$BM34=0,"-",転記作業用!BD34))</f>
        <v>-</v>
      </c>
      <c r="BA34" s="103" t="str">
        <f>IF($I34=0,"*",IF(転記作業用!$BM34=0,"-",転記作業用!BE34))</f>
        <v>-</v>
      </c>
      <c r="BB34" s="103" t="str">
        <f>IF($I34=0,"*",IF(転記作業用!$BM34=0,"-",転記作業用!BF34))</f>
        <v>-</v>
      </c>
      <c r="BC34" s="103" t="str">
        <f>IF($I34=0,"*",IF(転記作業用!$BM34=0,"-",転記作業用!BG34))</f>
        <v>-</v>
      </c>
      <c r="BD34" s="103" t="str">
        <f>IF($I34=0,"*",IF(転記作業用!$BM34=0,"-",転記作業用!BH34))</f>
        <v>-</v>
      </c>
      <c r="BE34" s="103" t="str">
        <f>IF($I34=0,"*",IF(転記作業用!$BM34=0,"-",転記作業用!BI34))</f>
        <v>-</v>
      </c>
      <c r="BF34" s="103" t="str">
        <f>IF($I34=0,"*",IF(転記作業用!$BM34=0,"-",転記作業用!BJ34))</f>
        <v>-</v>
      </c>
      <c r="BG34" s="103" t="str">
        <f>IF($I34=0,"*",IF(転記作業用!$BM34=0,"-",転記作業用!BK34))</f>
        <v>-</v>
      </c>
      <c r="BH34" s="103" t="str">
        <f>IF($I34=0,"*",IF(転記作業用!$BM34=0,"-",転記作業用!BL34))</f>
        <v>-</v>
      </c>
      <c r="BI34" s="103" t="str">
        <f>IF('在宅生活改善調査（利用者票）'!BI43="","-",'在宅生活改善調査（利用者票）'!BI43)</f>
        <v>-</v>
      </c>
      <c r="BJ34" s="103" t="str">
        <f>IF($BI34=4,"*",IF(転記作業用!$CK34=0,"-",転記作業用!BO34))</f>
        <v>-</v>
      </c>
      <c r="BK34" s="103" t="str">
        <f>IF($BI34=4,"*",IF(転記作業用!$CK34=0,"-",転記作業用!BP34))</f>
        <v>-</v>
      </c>
      <c r="BL34" s="103" t="str">
        <f>IF($BI34=4,"*",IF(転記作業用!$CK34=0,"-",転記作業用!BQ34))</f>
        <v>-</v>
      </c>
      <c r="BM34" s="103" t="str">
        <f>IF($BI34=4,"*",IF(転記作業用!$CK34=0,"-",転記作業用!BR34))</f>
        <v>-</v>
      </c>
      <c r="BN34" s="103" t="str">
        <f>IF($BI34=4,"*",IF(転記作業用!$CK34=0,"-",転記作業用!BS34))</f>
        <v>-</v>
      </c>
      <c r="BO34" s="103" t="str">
        <f>IF($BI34=4,"*",IF(転記作業用!$CK34=0,"-",転記作業用!BT34))</f>
        <v>-</v>
      </c>
      <c r="BP34" s="103" t="str">
        <f>IF($BI34=4,"*",IF(転記作業用!$CK34=0,"-",転記作業用!BU34))</f>
        <v>-</v>
      </c>
      <c r="BQ34" s="103" t="str">
        <f>IF($BI34=4,"*",IF(転記作業用!$CK34=0,"-",転記作業用!BV34))</f>
        <v>-</v>
      </c>
      <c r="BR34" s="103" t="str">
        <f>IF($BI34=4,"*",IF(転記作業用!$CK34=0,"-",転記作業用!BW34))</f>
        <v>-</v>
      </c>
      <c r="BS34" s="103" t="str">
        <f>IF($BI34=4,"*",IF(転記作業用!$CK34=0,"-",転記作業用!BX34))</f>
        <v>-</v>
      </c>
      <c r="BT34" s="103" t="str">
        <f>IF($BI34=4,"*",IF(転記作業用!$CK34=0,"-",転記作業用!BY34))</f>
        <v>-</v>
      </c>
      <c r="BU34" s="103" t="str">
        <f>IF($BI34=4,"*",IF(転記作業用!$CK34=0,"-",転記作業用!BZ34))</f>
        <v>-</v>
      </c>
      <c r="BV34" s="103" t="str">
        <f>IF($BI34=4,"*",IF(転記作業用!$CK34=0,"-",転記作業用!CA34))</f>
        <v>-</v>
      </c>
      <c r="BW34" s="103" t="str">
        <f>IF($BI34=4,"*",IF(転記作業用!$CK34=0,"-",転記作業用!CB34))</f>
        <v>-</v>
      </c>
      <c r="BX34" s="103" t="str">
        <f>IF($BI34=4,"*",IF(転記作業用!$CK34=0,"-",転記作業用!CC34))</f>
        <v>-</v>
      </c>
      <c r="BY34" s="103" t="str">
        <f>IF($BI34=4,"*",IF(転記作業用!$CK34=0,"-",転記作業用!CD34))</f>
        <v>-</v>
      </c>
      <c r="BZ34" s="103" t="str">
        <f>IF($BI34=4,"*",IF(転記作業用!$CK34=0,"-",転記作業用!CE34))</f>
        <v>-</v>
      </c>
      <c r="CA34" s="103" t="str">
        <f>IF($BI34=4,"*",IF(転記作業用!$CK34=0,"-",転記作業用!CF34))</f>
        <v>-</v>
      </c>
      <c r="CB34" s="103" t="str">
        <f>IF($BI34=4,"*",IF(転記作業用!$CK34=0,"-",転記作業用!CG34))</f>
        <v>-</v>
      </c>
      <c r="CC34" s="103" t="str">
        <f>IF(転記作業用!$CJ34=0,"*",IF('在宅生活改善調査（利用者票）'!CC43="","-",'在宅生活改善調査（利用者票）'!CC43))</f>
        <v>*</v>
      </c>
      <c r="CD34" s="103" t="str">
        <f>IF(転記作業用!CI34=0,"*",IF('在宅生活改善調査（利用者票）'!CD43="","-",'在宅生活改善調査（利用者票）'!CD43))</f>
        <v>*</v>
      </c>
      <c r="CE34" s="103" t="str">
        <f>IF(CB34&lt;&gt;1,"*",IF('在宅生活改善調査（利用者票）'!CE43="","-",'在宅生活改善調査（利用者票）'!CE43))</f>
        <v>*</v>
      </c>
      <c r="CF34" t="str">
        <f>IF(OR('在宅生活改善調査（利用者票）'!CG43&lt;&gt;"",'在宅生活改善調査（利用者票）'!CH43&lt;&gt;"",'在宅生活改善調査（利用者票）'!CI43&lt;&gt;"",'在宅生活改善調査（利用者票）'!CJ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,'在宅生活改善調査（利用者票）'!CP43&lt;&gt;"",'在宅生活改善調査（利用者票）'!CQ43&lt;&gt;"",'在宅生活改善調査（利用者票）'!CR43&lt;&gt;"",'在宅生活改善調査（利用者票）'!CS43&lt;&gt;""),"回答エラーが残っています。","")</f>
        <v/>
      </c>
    </row>
  </sheetData>
  <sheetProtection sheet="1" objects="1" scenarios="1"/>
  <phoneticPr fontId="1"/>
  <conditionalFormatting sqref="CF5:CF34">
    <cfRule type="containsText" dxfId="0" priority="1" operator="containsText" text="エラー">
      <formula>NOT(ISERROR(SEARCH("エラー",CF5)))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218C-723C-40B0-8059-CDA21A88C136}">
  <dimension ref="A1:CN35"/>
  <sheetViews>
    <sheetView workbookViewId="0">
      <selection activeCell="K5" sqref="K5"/>
    </sheetView>
  </sheetViews>
  <sheetFormatPr defaultRowHeight="13"/>
  <sheetData>
    <row r="1" spans="1:92">
      <c r="A1" s="72">
        <v>2</v>
      </c>
      <c r="B1" s="72">
        <v>3</v>
      </c>
      <c r="C1" s="72">
        <v>4</v>
      </c>
      <c r="D1" s="72">
        <v>5</v>
      </c>
      <c r="E1" s="72">
        <v>6</v>
      </c>
      <c r="F1" s="72">
        <v>7</v>
      </c>
      <c r="G1" s="72">
        <v>8</v>
      </c>
      <c r="H1" s="72">
        <v>9</v>
      </c>
      <c r="I1" s="72">
        <v>10</v>
      </c>
      <c r="J1" s="72">
        <v>11</v>
      </c>
      <c r="K1" s="72"/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/>
      <c r="T1" s="72">
        <v>19</v>
      </c>
      <c r="U1" s="72">
        <v>20</v>
      </c>
      <c r="V1" s="72">
        <v>21</v>
      </c>
      <c r="W1" s="72">
        <v>22</v>
      </c>
      <c r="X1" s="72">
        <v>23</v>
      </c>
      <c r="Y1" s="72">
        <v>24</v>
      </c>
      <c r="Z1" s="72">
        <v>25</v>
      </c>
      <c r="AA1" s="72">
        <v>26</v>
      </c>
      <c r="AB1" s="72"/>
      <c r="AC1" s="72">
        <v>27</v>
      </c>
      <c r="AD1" s="72">
        <v>28</v>
      </c>
      <c r="AE1" s="72">
        <v>29</v>
      </c>
      <c r="AF1" s="72">
        <v>30</v>
      </c>
      <c r="AG1" s="72">
        <v>31</v>
      </c>
      <c r="AH1" s="72">
        <v>32</v>
      </c>
      <c r="AI1" s="72">
        <v>33</v>
      </c>
      <c r="AJ1" s="72">
        <v>34</v>
      </c>
      <c r="AK1" s="72"/>
      <c r="AL1" s="72">
        <v>35</v>
      </c>
      <c r="AM1" s="72">
        <v>36</v>
      </c>
      <c r="AN1" s="72">
        <v>37</v>
      </c>
      <c r="AO1" s="72">
        <v>38</v>
      </c>
      <c r="AP1" s="72">
        <v>39</v>
      </c>
      <c r="AQ1" s="72">
        <v>40</v>
      </c>
      <c r="AR1" s="72">
        <v>41</v>
      </c>
      <c r="AS1" s="72">
        <v>42</v>
      </c>
      <c r="AT1" s="72">
        <v>43</v>
      </c>
      <c r="AU1" s="72">
        <v>44</v>
      </c>
      <c r="AV1" s="72">
        <v>45</v>
      </c>
      <c r="AW1" s="72"/>
      <c r="AX1" s="72">
        <v>46</v>
      </c>
      <c r="AY1" s="72">
        <v>47</v>
      </c>
      <c r="AZ1" s="72">
        <v>48</v>
      </c>
      <c r="BA1" s="72">
        <v>49</v>
      </c>
      <c r="BB1" s="72">
        <v>50</v>
      </c>
      <c r="BC1" s="72">
        <v>51</v>
      </c>
      <c r="BD1" s="72">
        <v>52</v>
      </c>
      <c r="BE1" s="72">
        <v>53</v>
      </c>
      <c r="BF1" s="72">
        <v>54</v>
      </c>
      <c r="BG1" s="72">
        <v>55</v>
      </c>
      <c r="BH1" s="72">
        <v>56</v>
      </c>
      <c r="BI1" s="72">
        <v>57</v>
      </c>
      <c r="BJ1" s="72">
        <v>58</v>
      </c>
      <c r="BK1" s="72">
        <v>59</v>
      </c>
      <c r="BL1" s="72">
        <v>60</v>
      </c>
      <c r="BM1" s="72"/>
      <c r="BN1" s="72">
        <v>61</v>
      </c>
      <c r="BO1" s="72">
        <v>62</v>
      </c>
      <c r="BP1" s="72">
        <v>63</v>
      </c>
      <c r="BQ1" s="72">
        <v>64</v>
      </c>
      <c r="BR1" s="72">
        <v>65</v>
      </c>
      <c r="BS1" s="72">
        <v>66</v>
      </c>
      <c r="BT1" s="72">
        <v>67</v>
      </c>
      <c r="BU1" s="72">
        <v>68</v>
      </c>
      <c r="BV1" s="72">
        <v>69</v>
      </c>
      <c r="BW1" s="72">
        <v>70</v>
      </c>
      <c r="BX1" s="72"/>
      <c r="BY1" s="72"/>
      <c r="BZ1" s="72">
        <v>71</v>
      </c>
      <c r="CA1" s="72">
        <v>72</v>
      </c>
      <c r="CB1" s="72">
        <v>73</v>
      </c>
      <c r="CC1" s="72">
        <v>74</v>
      </c>
      <c r="CD1" s="72">
        <v>75</v>
      </c>
      <c r="CE1" s="72">
        <v>76</v>
      </c>
      <c r="CF1" s="72">
        <v>77</v>
      </c>
      <c r="CG1" s="72">
        <v>78</v>
      </c>
      <c r="CH1" s="72"/>
      <c r="CI1" s="72"/>
      <c r="CJ1" s="72"/>
      <c r="CK1" s="72"/>
      <c r="CL1" s="72">
        <v>79</v>
      </c>
      <c r="CM1" s="72">
        <v>80</v>
      </c>
      <c r="CN1" s="72">
        <v>81</v>
      </c>
    </row>
    <row r="2" spans="1:92">
      <c r="A2" s="72">
        <v>38</v>
      </c>
      <c r="B2" s="72">
        <v>39</v>
      </c>
      <c r="C2" s="72">
        <v>40</v>
      </c>
      <c r="D2" s="72">
        <v>41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/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/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43</v>
      </c>
      <c r="AB2" s="72"/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44</v>
      </c>
      <c r="AJ2" s="72">
        <v>44</v>
      </c>
      <c r="AK2" s="72"/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45</v>
      </c>
      <c r="AU2" s="72">
        <v>45</v>
      </c>
      <c r="AV2" s="72">
        <v>45</v>
      </c>
      <c r="AW2" s="72"/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46</v>
      </c>
      <c r="BJ2" s="72">
        <v>46</v>
      </c>
      <c r="BK2" s="72">
        <v>46</v>
      </c>
      <c r="BL2" s="72">
        <v>46</v>
      </c>
      <c r="BM2" s="72"/>
      <c r="BN2" s="72">
        <v>47</v>
      </c>
      <c r="BO2" s="72">
        <v>48</v>
      </c>
      <c r="BP2" s="72">
        <v>48</v>
      </c>
      <c r="BQ2" s="72">
        <v>48</v>
      </c>
      <c r="BR2" s="72">
        <v>48</v>
      </c>
      <c r="BS2" s="72">
        <v>48</v>
      </c>
      <c r="BT2" s="72">
        <v>48</v>
      </c>
      <c r="BU2" s="72">
        <v>48</v>
      </c>
      <c r="BV2" s="72">
        <v>48</v>
      </c>
      <c r="BW2" s="72">
        <v>48</v>
      </c>
      <c r="BX2" s="72"/>
      <c r="BY2" s="72"/>
      <c r="BZ2" s="72">
        <v>48</v>
      </c>
      <c r="CA2" s="72">
        <v>48</v>
      </c>
      <c r="CB2" s="72">
        <v>48</v>
      </c>
      <c r="CC2" s="72">
        <v>48</v>
      </c>
      <c r="CD2" s="72">
        <v>48</v>
      </c>
      <c r="CE2" s="72">
        <v>48</v>
      </c>
      <c r="CF2" s="72">
        <v>48</v>
      </c>
      <c r="CG2" s="72">
        <v>48</v>
      </c>
      <c r="CH2" s="72"/>
      <c r="CI2" s="72"/>
      <c r="CJ2" s="72"/>
      <c r="CK2" s="72"/>
      <c r="CL2" s="72">
        <v>49</v>
      </c>
      <c r="CM2" s="72">
        <v>50</v>
      </c>
      <c r="CN2" s="72">
        <v>51</v>
      </c>
    </row>
    <row r="3" spans="1:92" ht="60">
      <c r="A3" s="74" t="s">
        <v>80</v>
      </c>
      <c r="B3" s="74" t="s">
        <v>81</v>
      </c>
      <c r="C3" s="74" t="s">
        <v>82</v>
      </c>
      <c r="D3" s="74" t="s">
        <v>83</v>
      </c>
      <c r="E3" s="74"/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/>
      <c r="T3" s="74" t="s">
        <v>85</v>
      </c>
      <c r="U3" s="74"/>
      <c r="V3" s="74"/>
      <c r="W3" s="74"/>
      <c r="X3" s="74"/>
      <c r="Y3" s="74"/>
      <c r="Z3" s="74"/>
      <c r="AA3" s="74"/>
      <c r="AB3" s="74"/>
      <c r="AC3" s="74" t="s">
        <v>86</v>
      </c>
      <c r="AD3" s="74"/>
      <c r="AE3" s="74"/>
      <c r="AF3" s="74"/>
      <c r="AG3" s="74"/>
      <c r="AH3" s="74"/>
      <c r="AI3" s="74"/>
      <c r="AJ3" s="74"/>
      <c r="AK3" s="74"/>
      <c r="AL3" s="74" t="s">
        <v>87</v>
      </c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 t="s">
        <v>88</v>
      </c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 t="s">
        <v>89</v>
      </c>
      <c r="BO3" s="74" t="s">
        <v>90</v>
      </c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106" t="s">
        <v>263</v>
      </c>
      <c r="CI3" s="106" t="s">
        <v>263</v>
      </c>
      <c r="CJ3" s="106" t="s">
        <v>263</v>
      </c>
      <c r="CK3" s="105" t="s">
        <v>263</v>
      </c>
      <c r="CL3" s="74" t="s">
        <v>91</v>
      </c>
      <c r="CM3" s="74" t="s">
        <v>92</v>
      </c>
      <c r="CN3" s="74" t="s">
        <v>93</v>
      </c>
    </row>
    <row r="4" spans="1:92" ht="72">
      <c r="A4" s="76" t="s">
        <v>94</v>
      </c>
      <c r="B4" s="76" t="s">
        <v>94</v>
      </c>
      <c r="C4" s="76" t="s">
        <v>94</v>
      </c>
      <c r="D4" s="77" t="s">
        <v>95</v>
      </c>
      <c r="E4" s="77" t="s">
        <v>96</v>
      </c>
      <c r="F4" s="77" t="s">
        <v>97</v>
      </c>
      <c r="G4" s="77" t="s">
        <v>98</v>
      </c>
      <c r="H4" s="77" t="s">
        <v>99</v>
      </c>
      <c r="I4" s="77" t="s">
        <v>100</v>
      </c>
      <c r="J4" s="77" t="s">
        <v>101</v>
      </c>
      <c r="K4" s="105" t="s">
        <v>263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105" t="s">
        <v>263</v>
      </c>
      <c r="T4" s="77" t="s">
        <v>95</v>
      </c>
      <c r="U4" s="77" t="s">
        <v>108</v>
      </c>
      <c r="V4" s="77" t="s">
        <v>109</v>
      </c>
      <c r="W4" s="77" t="s">
        <v>110</v>
      </c>
      <c r="X4" s="77" t="s">
        <v>106</v>
      </c>
      <c r="Y4" s="77" t="s">
        <v>111</v>
      </c>
      <c r="Z4" s="77" t="s">
        <v>112</v>
      </c>
      <c r="AA4" s="77" t="s">
        <v>113</v>
      </c>
      <c r="AB4" s="105" t="s">
        <v>263</v>
      </c>
      <c r="AC4" s="77" t="s">
        <v>114</v>
      </c>
      <c r="AD4" s="77" t="s">
        <v>115</v>
      </c>
      <c r="AE4" s="77" t="s">
        <v>116</v>
      </c>
      <c r="AF4" s="77" t="s">
        <v>117</v>
      </c>
      <c r="AG4" s="77" t="s">
        <v>118</v>
      </c>
      <c r="AH4" s="77" t="s">
        <v>119</v>
      </c>
      <c r="AI4" s="77" t="s">
        <v>120</v>
      </c>
      <c r="AJ4" s="77" t="s">
        <v>121</v>
      </c>
      <c r="AK4" s="105" t="s">
        <v>263</v>
      </c>
      <c r="AL4" s="77" t="s">
        <v>122</v>
      </c>
      <c r="AM4" s="77" t="s">
        <v>123</v>
      </c>
      <c r="AN4" s="77" t="s">
        <v>124</v>
      </c>
      <c r="AO4" s="77" t="s">
        <v>125</v>
      </c>
      <c r="AP4" s="77" t="s">
        <v>126</v>
      </c>
      <c r="AQ4" s="77" t="s">
        <v>127</v>
      </c>
      <c r="AR4" s="77" t="s">
        <v>128</v>
      </c>
      <c r="AS4" s="77" t="s">
        <v>129</v>
      </c>
      <c r="AT4" s="77" t="s">
        <v>130</v>
      </c>
      <c r="AU4" s="77" t="s">
        <v>131</v>
      </c>
      <c r="AV4" s="77" t="s">
        <v>121</v>
      </c>
      <c r="AW4" s="105" t="s">
        <v>263</v>
      </c>
      <c r="AX4" s="77" t="s">
        <v>132</v>
      </c>
      <c r="AY4" s="77" t="s">
        <v>133</v>
      </c>
      <c r="AZ4" s="77" t="s">
        <v>134</v>
      </c>
      <c r="BA4" s="77" t="s">
        <v>135</v>
      </c>
      <c r="BB4" s="77" t="s">
        <v>136</v>
      </c>
      <c r="BC4" s="77" t="s">
        <v>137</v>
      </c>
      <c r="BD4" s="77" t="s">
        <v>138</v>
      </c>
      <c r="BE4" s="77" t="s">
        <v>139</v>
      </c>
      <c r="BF4" s="77" t="s">
        <v>140</v>
      </c>
      <c r="BG4" s="77" t="s">
        <v>141</v>
      </c>
      <c r="BH4" s="77" t="s">
        <v>142</v>
      </c>
      <c r="BI4" s="77" t="s">
        <v>143</v>
      </c>
      <c r="BJ4" s="77" t="s">
        <v>144</v>
      </c>
      <c r="BK4" s="77" t="s">
        <v>145</v>
      </c>
      <c r="BL4" s="77" t="s">
        <v>121</v>
      </c>
      <c r="BM4" s="105" t="s">
        <v>263</v>
      </c>
      <c r="BN4" s="76" t="s">
        <v>94</v>
      </c>
      <c r="BO4" s="77" t="s">
        <v>146</v>
      </c>
      <c r="BP4" s="77" t="s">
        <v>147</v>
      </c>
      <c r="BQ4" s="77" t="s">
        <v>148</v>
      </c>
      <c r="BR4" s="77" t="s">
        <v>149</v>
      </c>
      <c r="BS4" s="77" t="s">
        <v>150</v>
      </c>
      <c r="BT4" s="77" t="s">
        <v>151</v>
      </c>
      <c r="BU4" s="77" t="s">
        <v>152</v>
      </c>
      <c r="BV4" s="77" t="s">
        <v>153</v>
      </c>
      <c r="BW4" s="77" t="s">
        <v>154</v>
      </c>
      <c r="BX4" s="77" t="s">
        <v>229</v>
      </c>
      <c r="BY4" s="77" t="s">
        <v>230</v>
      </c>
      <c r="BZ4" s="77" t="s">
        <v>155</v>
      </c>
      <c r="CA4" s="77" t="s">
        <v>156</v>
      </c>
      <c r="CB4" s="77" t="s">
        <v>157</v>
      </c>
      <c r="CC4" s="77" t="s">
        <v>158</v>
      </c>
      <c r="CD4" s="77" t="s">
        <v>159</v>
      </c>
      <c r="CE4" s="77" t="s">
        <v>160</v>
      </c>
      <c r="CF4" s="77" t="s">
        <v>228</v>
      </c>
      <c r="CG4" s="77" t="s">
        <v>161</v>
      </c>
      <c r="CH4" s="105" t="s">
        <v>267</v>
      </c>
      <c r="CI4" s="105" t="s">
        <v>270</v>
      </c>
      <c r="CJ4" s="105" t="s">
        <v>269</v>
      </c>
      <c r="CK4" s="105" t="s">
        <v>268</v>
      </c>
      <c r="CL4" s="76" t="s">
        <v>94</v>
      </c>
      <c r="CM4" s="76" t="s">
        <v>94</v>
      </c>
      <c r="CN4" s="76" t="s">
        <v>94</v>
      </c>
    </row>
    <row r="5" spans="1:92">
      <c r="A5" s="103">
        <f>'在宅生活改善調査（利用者票）'!B14</f>
        <v>0</v>
      </c>
      <c r="B5" s="103">
        <f>'在宅生活改善調査（利用者票）'!C14</f>
        <v>0</v>
      </c>
      <c r="C5" s="103">
        <f>'在宅生活改善調査（利用者票）'!D14</f>
        <v>0</v>
      </c>
      <c r="D5" s="103">
        <f>IF('在宅生活改善調査（利用者票）'!E14="○",1,0)</f>
        <v>0</v>
      </c>
      <c r="E5" s="103">
        <f>IF('在宅生活改善調査（利用者票）'!F14="○",1,0)</f>
        <v>0</v>
      </c>
      <c r="F5" s="103">
        <f>IF('在宅生活改善調査（利用者票）'!G14="○",1,0)</f>
        <v>0</v>
      </c>
      <c r="G5" s="103">
        <f>IF('在宅生活改善調査（利用者票）'!H14="○",1,0)</f>
        <v>0</v>
      </c>
      <c r="H5" s="103">
        <f>IF('在宅生活改善調査（利用者票）'!I14="○",1,0)</f>
        <v>0</v>
      </c>
      <c r="I5" s="103">
        <f>IF('在宅生活改善調査（利用者票）'!J14="○",1,0)</f>
        <v>0</v>
      </c>
      <c r="J5" s="103">
        <f>IF('在宅生活改善調査（利用者票）'!K14="○",1,0)</f>
        <v>0</v>
      </c>
      <c r="K5" s="103">
        <f>SUM(D5:J5)</f>
        <v>0</v>
      </c>
      <c r="L5" s="103">
        <f>IF('在宅生活改善調査（利用者票）'!L14="○",1,0)</f>
        <v>0</v>
      </c>
      <c r="M5" s="103">
        <f>IF('在宅生活改善調査（利用者票）'!M14="○",1,0)</f>
        <v>0</v>
      </c>
      <c r="N5" s="103">
        <f>IF('在宅生活改善調査（利用者票）'!N14="○",1,0)</f>
        <v>0</v>
      </c>
      <c r="O5" s="103">
        <f>IF('在宅生活改善調査（利用者票）'!O14="○",1,0)</f>
        <v>0</v>
      </c>
      <c r="P5" s="103">
        <f>IF('在宅生活改善調査（利用者票）'!P14="○",1,0)</f>
        <v>0</v>
      </c>
      <c r="Q5" s="103">
        <f>IF('在宅生活改善調査（利用者票）'!Q14="○",1,0)</f>
        <v>0</v>
      </c>
      <c r="R5" s="103">
        <f>IF('在宅生活改善調査（利用者票）'!R14="○",1,0)</f>
        <v>0</v>
      </c>
      <c r="S5" s="103">
        <f>SUM(L5:R5)</f>
        <v>0</v>
      </c>
      <c r="T5" s="103">
        <f>IF('在宅生活改善調査（利用者票）'!S14="○",1,0)</f>
        <v>0</v>
      </c>
      <c r="U5" s="103">
        <f>IF('在宅生活改善調査（利用者票）'!T14="○",1,0)</f>
        <v>0</v>
      </c>
      <c r="V5" s="103">
        <f>IF('在宅生活改善調査（利用者票）'!U14="○",1,0)</f>
        <v>0</v>
      </c>
      <c r="W5" s="103">
        <f>IF('在宅生活改善調査（利用者票）'!V14="○",1,0)</f>
        <v>0</v>
      </c>
      <c r="X5" s="103">
        <f>IF('在宅生活改善調査（利用者票）'!W14="○",1,0)</f>
        <v>0</v>
      </c>
      <c r="Y5" s="103">
        <f>IF('在宅生活改善調査（利用者票）'!X14="○",1,0)</f>
        <v>0</v>
      </c>
      <c r="Z5" s="103">
        <f>IF('在宅生活改善調査（利用者票）'!Y14="○",1,0)</f>
        <v>0</v>
      </c>
      <c r="AA5" s="103">
        <f>IF('在宅生活改善調査（利用者票）'!Z14="○",1,0)</f>
        <v>0</v>
      </c>
      <c r="AB5" s="103">
        <f>SUM(T5:AA5)</f>
        <v>0</v>
      </c>
      <c r="AC5" s="103">
        <f>IF('在宅生活改善調査（利用者票）'!AA14="○",1,0)</f>
        <v>0</v>
      </c>
      <c r="AD5" s="103">
        <f>IF('在宅生活改善調査（利用者票）'!AB14="○",1,0)</f>
        <v>0</v>
      </c>
      <c r="AE5" s="103">
        <f>IF('在宅生活改善調査（利用者票）'!AC14="○",1,0)</f>
        <v>0</v>
      </c>
      <c r="AF5" s="103">
        <f>IF('在宅生活改善調査（利用者票）'!AD14="○",1,0)</f>
        <v>0</v>
      </c>
      <c r="AG5" s="103">
        <f>IF('在宅生活改善調査（利用者票）'!AE14="○",1,0)</f>
        <v>0</v>
      </c>
      <c r="AH5" s="103">
        <f>IF('在宅生活改善調査（利用者票）'!AF14="○",1,0)</f>
        <v>0</v>
      </c>
      <c r="AI5" s="103">
        <f>IF('在宅生活改善調査（利用者票）'!AG14="○",1,0)</f>
        <v>0</v>
      </c>
      <c r="AJ5" s="103">
        <f>IF('在宅生活改善調査（利用者票）'!AH14="○",1,0)</f>
        <v>0</v>
      </c>
      <c r="AK5" s="103">
        <f>SUM(AC5:AJ5)</f>
        <v>0</v>
      </c>
      <c r="AL5" s="103">
        <f>IF('在宅生活改善調査（利用者票）'!AI14="○",1,0)</f>
        <v>0</v>
      </c>
      <c r="AM5" s="103">
        <f>IF('在宅生活改善調査（利用者票）'!AJ14="○",1,0)</f>
        <v>0</v>
      </c>
      <c r="AN5" s="103">
        <f>IF('在宅生活改善調査（利用者票）'!AK14="○",1,0)</f>
        <v>0</v>
      </c>
      <c r="AO5" s="103">
        <f>IF('在宅生活改善調査（利用者票）'!AL14="○",1,0)</f>
        <v>0</v>
      </c>
      <c r="AP5" s="103">
        <f>IF('在宅生活改善調査（利用者票）'!AM14="○",1,0)</f>
        <v>0</v>
      </c>
      <c r="AQ5" s="103">
        <f>IF('在宅生活改善調査（利用者票）'!AN14="○",1,0)</f>
        <v>0</v>
      </c>
      <c r="AR5" s="103">
        <f>IF('在宅生活改善調査（利用者票）'!AO14="○",1,0)</f>
        <v>0</v>
      </c>
      <c r="AS5" s="103">
        <f>IF('在宅生活改善調査（利用者票）'!AP14="○",1,0)</f>
        <v>0</v>
      </c>
      <c r="AT5" s="103">
        <f>IF('在宅生活改善調査（利用者票）'!AQ14="○",1,0)</f>
        <v>0</v>
      </c>
      <c r="AU5" s="103">
        <f>IF('在宅生活改善調査（利用者票）'!AR14="○",1,0)</f>
        <v>0</v>
      </c>
      <c r="AV5" s="103">
        <f>IF('在宅生活改善調査（利用者票）'!AS14="○",1,0)</f>
        <v>0</v>
      </c>
      <c r="AW5" s="103">
        <f>SUM(AL5:AV5)</f>
        <v>0</v>
      </c>
      <c r="AX5" s="103">
        <f>IF('在宅生活改善調査（利用者票）'!AT14="○",1,0)</f>
        <v>0</v>
      </c>
      <c r="AY5" s="103">
        <f>IF('在宅生活改善調査（利用者票）'!AU14="○",1,0)</f>
        <v>0</v>
      </c>
      <c r="AZ5" s="103">
        <f>IF('在宅生活改善調査（利用者票）'!AV14="○",1,0)</f>
        <v>0</v>
      </c>
      <c r="BA5" s="103">
        <f>IF('在宅生活改善調査（利用者票）'!AW14="○",1,0)</f>
        <v>0</v>
      </c>
      <c r="BB5" s="103">
        <f>IF('在宅生活改善調査（利用者票）'!AX14="○",1,0)</f>
        <v>0</v>
      </c>
      <c r="BC5" s="103">
        <f>IF('在宅生活改善調査（利用者票）'!AY14="○",1,0)</f>
        <v>0</v>
      </c>
      <c r="BD5" s="103">
        <f>IF('在宅生活改善調査（利用者票）'!AZ14="○",1,0)</f>
        <v>0</v>
      </c>
      <c r="BE5" s="103">
        <f>IF('在宅生活改善調査（利用者票）'!BA14="○",1,0)</f>
        <v>0</v>
      </c>
      <c r="BF5" s="103">
        <f>IF('在宅生活改善調査（利用者票）'!BB14="○",1,0)</f>
        <v>0</v>
      </c>
      <c r="BG5" s="103">
        <f>IF('在宅生活改善調査（利用者票）'!BC14="○",1,0)</f>
        <v>0</v>
      </c>
      <c r="BH5" s="103">
        <f>IF('在宅生活改善調査（利用者票）'!BD14="○",1,0)</f>
        <v>0</v>
      </c>
      <c r="BI5" s="103">
        <f>IF('在宅生活改善調査（利用者票）'!BE14="○",1,0)</f>
        <v>0</v>
      </c>
      <c r="BJ5" s="103">
        <f>IF('在宅生活改善調査（利用者票）'!BF14="○",1,0)</f>
        <v>0</v>
      </c>
      <c r="BK5" s="103">
        <f>IF('在宅生活改善調査（利用者票）'!BG14="○",1,0)</f>
        <v>0</v>
      </c>
      <c r="BL5" s="103">
        <f>IF('在宅生活改善調査（利用者票）'!BH14="○",1,0)</f>
        <v>0</v>
      </c>
      <c r="BM5" s="103">
        <f>SUM(AX5:BL5)</f>
        <v>0</v>
      </c>
      <c r="BN5" s="103">
        <f>'在宅生活改善調査（利用者票）'!BI14</f>
        <v>0</v>
      </c>
      <c r="BO5" s="103">
        <f>IF('在宅生活改善調査（利用者票）'!BJ14="○",1,0)</f>
        <v>0</v>
      </c>
      <c r="BP5" s="103">
        <f>IF('在宅生活改善調査（利用者票）'!BK14="○",1,0)</f>
        <v>0</v>
      </c>
      <c r="BQ5" s="103">
        <f>IF('在宅生活改善調査（利用者票）'!BL14="○",1,0)</f>
        <v>0</v>
      </c>
      <c r="BR5" s="103">
        <f>IF('在宅生活改善調査（利用者票）'!BM14="○",1,0)</f>
        <v>0</v>
      </c>
      <c r="BS5" s="103">
        <f>IF('在宅生活改善調査（利用者票）'!BN14="○",1,0)</f>
        <v>0</v>
      </c>
      <c r="BT5" s="103">
        <f>IF('在宅生活改善調査（利用者票）'!BO14="○",1,0)</f>
        <v>0</v>
      </c>
      <c r="BU5" s="103">
        <f>IF('在宅生活改善調査（利用者票）'!BP14="○",1,0)</f>
        <v>0</v>
      </c>
      <c r="BV5" s="103">
        <f>IF('在宅生活改善調査（利用者票）'!BQ14="○",1,0)</f>
        <v>0</v>
      </c>
      <c r="BW5" s="103">
        <f>IF('在宅生活改善調査（利用者票）'!BR14="○",1,0)</f>
        <v>0</v>
      </c>
      <c r="BX5" s="103">
        <f>IF('在宅生活改善調査（利用者票）'!BS14="○",1,0)</f>
        <v>0</v>
      </c>
      <c r="BY5" s="103">
        <f>IF('在宅生活改善調査（利用者票）'!BT14="○",1,0)</f>
        <v>0</v>
      </c>
      <c r="BZ5" s="103">
        <f>IF('在宅生活改善調査（利用者票）'!BU14="○",1,0)</f>
        <v>0</v>
      </c>
      <c r="CA5" s="103">
        <f>IF('在宅生活改善調査（利用者票）'!BV14="○",1,0)</f>
        <v>0</v>
      </c>
      <c r="CB5" s="103">
        <f>IF('在宅生活改善調査（利用者票）'!BW14="○",1,0)</f>
        <v>0</v>
      </c>
      <c r="CC5" s="103">
        <f>IF('在宅生活改善調査（利用者票）'!BX14="○",1,0)</f>
        <v>0</v>
      </c>
      <c r="CD5" s="103">
        <f>IF('在宅生活改善調査（利用者票）'!BY14="○",1,0)</f>
        <v>0</v>
      </c>
      <c r="CE5" s="103">
        <f>IF('在宅生活改善調査（利用者票）'!BZ14="○",1,0)</f>
        <v>0</v>
      </c>
      <c r="CF5" s="103">
        <f>IF('在宅生活改善調査（利用者票）'!CA14="○",1,0)</f>
        <v>0</v>
      </c>
      <c r="CG5" s="103">
        <f>IF('在宅生活改善調査（利用者票）'!CB14="○",1,0)</f>
        <v>0</v>
      </c>
      <c r="CH5" s="103">
        <f>SUM(BO5:BY5)</f>
        <v>0</v>
      </c>
      <c r="CI5" s="103">
        <f>SUM(BZ5:CF5)</f>
        <v>0</v>
      </c>
      <c r="CJ5" s="103">
        <f>SUM(BZ5:CG5)</f>
        <v>0</v>
      </c>
      <c r="CK5" s="103">
        <f>SUM(BO5:CG5)</f>
        <v>0</v>
      </c>
      <c r="CL5" s="103">
        <f>'在宅生活改善調査（利用者票）'!CC14</f>
        <v>0</v>
      </c>
      <c r="CM5" s="103">
        <f>'在宅生活改善調査（利用者票）'!CD14</f>
        <v>0</v>
      </c>
      <c r="CN5" s="103">
        <f>'在宅生活改善調査（利用者票）'!CE14</f>
        <v>0</v>
      </c>
    </row>
    <row r="6" spans="1:92">
      <c r="A6" s="103">
        <f>'在宅生活改善調査（利用者票）'!B15</f>
        <v>0</v>
      </c>
      <c r="B6" s="103">
        <f>'在宅生活改善調査（利用者票）'!C15</f>
        <v>0</v>
      </c>
      <c r="C6" s="103">
        <f>'在宅生活改善調査（利用者票）'!D15</f>
        <v>0</v>
      </c>
      <c r="D6" s="103">
        <f>IF('在宅生活改善調査（利用者票）'!E15="○",1,0)</f>
        <v>0</v>
      </c>
      <c r="E6" s="103">
        <f>IF('在宅生活改善調査（利用者票）'!F15="○",1,0)</f>
        <v>0</v>
      </c>
      <c r="F6" s="103">
        <f>IF('在宅生活改善調査（利用者票）'!G15="○",1,0)</f>
        <v>0</v>
      </c>
      <c r="G6" s="103">
        <f>IF('在宅生活改善調査（利用者票）'!H15="○",1,0)</f>
        <v>0</v>
      </c>
      <c r="H6" s="103">
        <f>IF('在宅生活改善調査（利用者票）'!I15="○",1,0)</f>
        <v>0</v>
      </c>
      <c r="I6" s="103">
        <f>IF('在宅生活改善調査（利用者票）'!J15="○",1,0)</f>
        <v>0</v>
      </c>
      <c r="J6" s="103">
        <f>IF('在宅生活改善調査（利用者票）'!K15="○",1,0)</f>
        <v>0</v>
      </c>
      <c r="K6" s="103">
        <f t="shared" ref="K6:K19" si="0">SUM(D6:J6)</f>
        <v>0</v>
      </c>
      <c r="L6" s="103">
        <f>IF('在宅生活改善調査（利用者票）'!L15="○",1,0)</f>
        <v>0</v>
      </c>
      <c r="M6" s="103">
        <f>IF('在宅生活改善調査（利用者票）'!M15="○",1,0)</f>
        <v>0</v>
      </c>
      <c r="N6" s="103">
        <f>IF('在宅生活改善調査（利用者票）'!N15="○",1,0)</f>
        <v>0</v>
      </c>
      <c r="O6" s="103">
        <f>IF('在宅生活改善調査（利用者票）'!O15="○",1,0)</f>
        <v>0</v>
      </c>
      <c r="P6" s="103">
        <f>IF('在宅生活改善調査（利用者票）'!P15="○",1,0)</f>
        <v>0</v>
      </c>
      <c r="Q6" s="103">
        <f>IF('在宅生活改善調査（利用者票）'!Q15="○",1,0)</f>
        <v>0</v>
      </c>
      <c r="R6" s="103">
        <f>IF('在宅生活改善調査（利用者票）'!R15="○",1,0)</f>
        <v>0</v>
      </c>
      <c r="S6" s="103">
        <f t="shared" ref="S6:S19" si="1">SUM(L6:R6)</f>
        <v>0</v>
      </c>
      <c r="T6" s="103">
        <f>IF('在宅生活改善調査（利用者票）'!S15="○",1,0)</f>
        <v>0</v>
      </c>
      <c r="U6" s="103">
        <f>IF('在宅生活改善調査（利用者票）'!T15="○",1,0)</f>
        <v>0</v>
      </c>
      <c r="V6" s="103">
        <f>IF('在宅生活改善調査（利用者票）'!U15="○",1,0)</f>
        <v>0</v>
      </c>
      <c r="W6" s="103">
        <f>IF('在宅生活改善調査（利用者票）'!V15="○",1,0)</f>
        <v>0</v>
      </c>
      <c r="X6" s="103">
        <f>IF('在宅生活改善調査（利用者票）'!W15="○",1,0)</f>
        <v>0</v>
      </c>
      <c r="Y6" s="103">
        <f>IF('在宅生活改善調査（利用者票）'!X15="○",1,0)</f>
        <v>0</v>
      </c>
      <c r="Z6" s="103">
        <f>IF('在宅生活改善調査（利用者票）'!Y15="○",1,0)</f>
        <v>0</v>
      </c>
      <c r="AA6" s="103">
        <f>IF('在宅生活改善調査（利用者票）'!Z15="○",1,0)</f>
        <v>0</v>
      </c>
      <c r="AB6" s="103">
        <f t="shared" ref="AB6:AB19" si="2">SUM(T6:AA6)</f>
        <v>0</v>
      </c>
      <c r="AC6" s="103">
        <f>IF('在宅生活改善調査（利用者票）'!AA15="○",1,0)</f>
        <v>0</v>
      </c>
      <c r="AD6" s="103">
        <f>IF('在宅生活改善調査（利用者票）'!AB15="○",1,0)</f>
        <v>0</v>
      </c>
      <c r="AE6" s="103">
        <f>IF('在宅生活改善調査（利用者票）'!AC15="○",1,0)</f>
        <v>0</v>
      </c>
      <c r="AF6" s="103">
        <f>IF('在宅生活改善調査（利用者票）'!AD15="○",1,0)</f>
        <v>0</v>
      </c>
      <c r="AG6" s="103">
        <f>IF('在宅生活改善調査（利用者票）'!AE15="○",1,0)</f>
        <v>0</v>
      </c>
      <c r="AH6" s="103">
        <f>IF('在宅生活改善調査（利用者票）'!AF15="○",1,0)</f>
        <v>0</v>
      </c>
      <c r="AI6" s="103">
        <f>IF('在宅生活改善調査（利用者票）'!AG15="○",1,0)</f>
        <v>0</v>
      </c>
      <c r="AJ6" s="103">
        <f>IF('在宅生活改善調査（利用者票）'!AH15="○",1,0)</f>
        <v>0</v>
      </c>
      <c r="AK6" s="103">
        <f t="shared" ref="AK6:AK19" si="3">SUM(AC6:AJ6)</f>
        <v>0</v>
      </c>
      <c r="AL6" s="103">
        <f>IF('在宅生活改善調査（利用者票）'!AI15="○",1,0)</f>
        <v>0</v>
      </c>
      <c r="AM6" s="103">
        <f>IF('在宅生活改善調査（利用者票）'!AJ15="○",1,0)</f>
        <v>0</v>
      </c>
      <c r="AN6" s="103">
        <f>IF('在宅生活改善調査（利用者票）'!AK15="○",1,0)</f>
        <v>0</v>
      </c>
      <c r="AO6" s="103">
        <f>IF('在宅生活改善調査（利用者票）'!AL15="○",1,0)</f>
        <v>0</v>
      </c>
      <c r="AP6" s="103">
        <f>IF('在宅生活改善調査（利用者票）'!AM15="○",1,0)</f>
        <v>0</v>
      </c>
      <c r="AQ6" s="103">
        <f>IF('在宅生活改善調査（利用者票）'!AN15="○",1,0)</f>
        <v>0</v>
      </c>
      <c r="AR6" s="103">
        <f>IF('在宅生活改善調査（利用者票）'!AO15="○",1,0)</f>
        <v>0</v>
      </c>
      <c r="AS6" s="103">
        <f>IF('在宅生活改善調査（利用者票）'!AP15="○",1,0)</f>
        <v>0</v>
      </c>
      <c r="AT6" s="103">
        <f>IF('在宅生活改善調査（利用者票）'!AQ15="○",1,0)</f>
        <v>0</v>
      </c>
      <c r="AU6" s="103">
        <f>IF('在宅生活改善調査（利用者票）'!AR15="○",1,0)</f>
        <v>0</v>
      </c>
      <c r="AV6" s="103">
        <f>IF('在宅生活改善調査（利用者票）'!AS15="○",1,0)</f>
        <v>0</v>
      </c>
      <c r="AW6" s="103">
        <f t="shared" ref="AW6:AW19" si="4">SUM(AL6:AV6)</f>
        <v>0</v>
      </c>
      <c r="AX6" s="103">
        <f>IF('在宅生活改善調査（利用者票）'!AT15="○",1,0)</f>
        <v>0</v>
      </c>
      <c r="AY6" s="103">
        <f>IF('在宅生活改善調査（利用者票）'!AU15="○",1,0)</f>
        <v>0</v>
      </c>
      <c r="AZ6" s="103">
        <f>IF('在宅生活改善調査（利用者票）'!AV15="○",1,0)</f>
        <v>0</v>
      </c>
      <c r="BA6" s="103">
        <f>IF('在宅生活改善調査（利用者票）'!AW15="○",1,0)</f>
        <v>0</v>
      </c>
      <c r="BB6" s="103">
        <f>IF('在宅生活改善調査（利用者票）'!AX15="○",1,0)</f>
        <v>0</v>
      </c>
      <c r="BC6" s="103">
        <f>IF('在宅生活改善調査（利用者票）'!AY15="○",1,0)</f>
        <v>0</v>
      </c>
      <c r="BD6" s="103">
        <f>IF('在宅生活改善調査（利用者票）'!AZ15="○",1,0)</f>
        <v>0</v>
      </c>
      <c r="BE6" s="103">
        <f>IF('在宅生活改善調査（利用者票）'!BA15="○",1,0)</f>
        <v>0</v>
      </c>
      <c r="BF6" s="103">
        <f>IF('在宅生活改善調査（利用者票）'!BB15="○",1,0)</f>
        <v>0</v>
      </c>
      <c r="BG6" s="103">
        <f>IF('在宅生活改善調査（利用者票）'!BC15="○",1,0)</f>
        <v>0</v>
      </c>
      <c r="BH6" s="103">
        <f>IF('在宅生活改善調査（利用者票）'!BD15="○",1,0)</f>
        <v>0</v>
      </c>
      <c r="BI6" s="103">
        <f>IF('在宅生活改善調査（利用者票）'!BE15="○",1,0)</f>
        <v>0</v>
      </c>
      <c r="BJ6" s="103">
        <f>IF('在宅生活改善調査（利用者票）'!BF15="○",1,0)</f>
        <v>0</v>
      </c>
      <c r="BK6" s="103">
        <f>IF('在宅生活改善調査（利用者票）'!BG15="○",1,0)</f>
        <v>0</v>
      </c>
      <c r="BL6" s="103">
        <f>IF('在宅生活改善調査（利用者票）'!BH15="○",1,0)</f>
        <v>0</v>
      </c>
      <c r="BM6" s="103">
        <f t="shared" ref="BM6:BM19" si="5">SUM(AX6:BL6)</f>
        <v>0</v>
      </c>
      <c r="BN6" s="103">
        <f>'在宅生活改善調査（利用者票）'!BI15</f>
        <v>0</v>
      </c>
      <c r="BO6" s="103">
        <f>IF('在宅生活改善調査（利用者票）'!BJ15="○",1,0)</f>
        <v>0</v>
      </c>
      <c r="BP6" s="103">
        <f>IF('在宅生活改善調査（利用者票）'!BK15="○",1,0)</f>
        <v>0</v>
      </c>
      <c r="BQ6" s="103">
        <f>IF('在宅生活改善調査（利用者票）'!BL15="○",1,0)</f>
        <v>0</v>
      </c>
      <c r="BR6" s="103">
        <f>IF('在宅生活改善調査（利用者票）'!BM15="○",1,0)</f>
        <v>0</v>
      </c>
      <c r="BS6" s="103">
        <f>IF('在宅生活改善調査（利用者票）'!BN15="○",1,0)</f>
        <v>0</v>
      </c>
      <c r="BT6" s="103">
        <f>IF('在宅生活改善調査（利用者票）'!BO15="○",1,0)</f>
        <v>0</v>
      </c>
      <c r="BU6" s="103">
        <f>IF('在宅生活改善調査（利用者票）'!BP15="○",1,0)</f>
        <v>0</v>
      </c>
      <c r="BV6" s="103">
        <f>IF('在宅生活改善調査（利用者票）'!BQ15="○",1,0)</f>
        <v>0</v>
      </c>
      <c r="BW6" s="103">
        <f>IF('在宅生活改善調査（利用者票）'!BR15="○",1,0)</f>
        <v>0</v>
      </c>
      <c r="BX6" s="103">
        <f>IF('在宅生活改善調査（利用者票）'!BS15="○",1,0)</f>
        <v>0</v>
      </c>
      <c r="BY6" s="103">
        <f>IF('在宅生活改善調査（利用者票）'!BT15="○",1,0)</f>
        <v>0</v>
      </c>
      <c r="BZ6" s="103">
        <f>IF('在宅生活改善調査（利用者票）'!BU15="○",1,0)</f>
        <v>0</v>
      </c>
      <c r="CA6" s="103">
        <f>IF('在宅生活改善調査（利用者票）'!BV15="○",1,0)</f>
        <v>0</v>
      </c>
      <c r="CB6" s="103">
        <f>IF('在宅生活改善調査（利用者票）'!BW15="○",1,0)</f>
        <v>0</v>
      </c>
      <c r="CC6" s="103">
        <f>IF('在宅生活改善調査（利用者票）'!BX15="○",1,0)</f>
        <v>0</v>
      </c>
      <c r="CD6" s="103">
        <f>IF('在宅生活改善調査（利用者票）'!BY15="○",1,0)</f>
        <v>0</v>
      </c>
      <c r="CE6" s="103">
        <f>IF('在宅生活改善調査（利用者票）'!BZ15="○",1,0)</f>
        <v>0</v>
      </c>
      <c r="CF6" s="103">
        <f>IF('在宅生活改善調査（利用者票）'!CA15="○",1,0)</f>
        <v>0</v>
      </c>
      <c r="CG6" s="103">
        <f>IF('在宅生活改善調査（利用者票）'!CB15="○",1,0)</f>
        <v>0</v>
      </c>
      <c r="CH6" s="103">
        <f t="shared" ref="CH6:CH19" si="6">SUM(BO6:BY6)</f>
        <v>0</v>
      </c>
      <c r="CI6" s="103">
        <f t="shared" ref="CI6:CI19" si="7">SUM(BZ6:CF6)</f>
        <v>0</v>
      </c>
      <c r="CJ6" s="103">
        <f t="shared" ref="CJ6:CJ19" si="8">SUM(BZ6:CG6)</f>
        <v>0</v>
      </c>
      <c r="CK6" s="103">
        <f t="shared" ref="CK6:CK19" si="9">SUM(BO6:CG6)</f>
        <v>0</v>
      </c>
      <c r="CL6" s="103">
        <f>'在宅生活改善調査（利用者票）'!CC15</f>
        <v>0</v>
      </c>
      <c r="CM6" s="103">
        <f>'在宅生活改善調査（利用者票）'!CD15</f>
        <v>0</v>
      </c>
      <c r="CN6" s="103">
        <f>'在宅生活改善調査（利用者票）'!CE15</f>
        <v>0</v>
      </c>
    </row>
    <row r="7" spans="1:92">
      <c r="A7" s="103">
        <f>'在宅生活改善調査（利用者票）'!B16</f>
        <v>0</v>
      </c>
      <c r="B7" s="103">
        <f>'在宅生活改善調査（利用者票）'!C16</f>
        <v>0</v>
      </c>
      <c r="C7" s="103">
        <f>'在宅生活改善調査（利用者票）'!D16</f>
        <v>0</v>
      </c>
      <c r="D7" s="103">
        <f>IF('在宅生活改善調査（利用者票）'!E16="○",1,0)</f>
        <v>0</v>
      </c>
      <c r="E7" s="103">
        <f>IF('在宅生活改善調査（利用者票）'!F16="○",1,0)</f>
        <v>0</v>
      </c>
      <c r="F7" s="103">
        <f>IF('在宅生活改善調査（利用者票）'!G16="○",1,0)</f>
        <v>0</v>
      </c>
      <c r="G7" s="103">
        <f>IF('在宅生活改善調査（利用者票）'!H16="○",1,0)</f>
        <v>0</v>
      </c>
      <c r="H7" s="103">
        <f>IF('在宅生活改善調査（利用者票）'!I16="○",1,0)</f>
        <v>0</v>
      </c>
      <c r="I7" s="103">
        <f>IF('在宅生活改善調査（利用者票）'!J16="○",1,0)</f>
        <v>0</v>
      </c>
      <c r="J7" s="103">
        <f>IF('在宅生活改善調査（利用者票）'!K16="○",1,0)</f>
        <v>0</v>
      </c>
      <c r="K7" s="103">
        <f t="shared" si="0"/>
        <v>0</v>
      </c>
      <c r="L7" s="103">
        <f>IF('在宅生活改善調査（利用者票）'!L16="○",1,0)</f>
        <v>0</v>
      </c>
      <c r="M7" s="103">
        <f>IF('在宅生活改善調査（利用者票）'!M16="○",1,0)</f>
        <v>0</v>
      </c>
      <c r="N7" s="103">
        <f>IF('在宅生活改善調査（利用者票）'!N16="○",1,0)</f>
        <v>0</v>
      </c>
      <c r="O7" s="103">
        <f>IF('在宅生活改善調査（利用者票）'!O16="○",1,0)</f>
        <v>0</v>
      </c>
      <c r="P7" s="103">
        <f>IF('在宅生活改善調査（利用者票）'!P16="○",1,0)</f>
        <v>0</v>
      </c>
      <c r="Q7" s="103">
        <f>IF('在宅生活改善調査（利用者票）'!Q16="○",1,0)</f>
        <v>0</v>
      </c>
      <c r="R7" s="103">
        <f>IF('在宅生活改善調査（利用者票）'!R16="○",1,0)</f>
        <v>0</v>
      </c>
      <c r="S7" s="103">
        <f t="shared" si="1"/>
        <v>0</v>
      </c>
      <c r="T7" s="103">
        <f>IF('在宅生活改善調査（利用者票）'!S16="○",1,0)</f>
        <v>0</v>
      </c>
      <c r="U7" s="103">
        <f>IF('在宅生活改善調査（利用者票）'!T16="○",1,0)</f>
        <v>0</v>
      </c>
      <c r="V7" s="103">
        <f>IF('在宅生活改善調査（利用者票）'!U16="○",1,0)</f>
        <v>0</v>
      </c>
      <c r="W7" s="103">
        <f>IF('在宅生活改善調査（利用者票）'!V16="○",1,0)</f>
        <v>0</v>
      </c>
      <c r="X7" s="103">
        <f>IF('在宅生活改善調査（利用者票）'!W16="○",1,0)</f>
        <v>0</v>
      </c>
      <c r="Y7" s="103">
        <f>IF('在宅生活改善調査（利用者票）'!X16="○",1,0)</f>
        <v>0</v>
      </c>
      <c r="Z7" s="103">
        <f>IF('在宅生活改善調査（利用者票）'!Y16="○",1,0)</f>
        <v>0</v>
      </c>
      <c r="AA7" s="103">
        <f>IF('在宅生活改善調査（利用者票）'!Z16="○",1,0)</f>
        <v>0</v>
      </c>
      <c r="AB7" s="103">
        <f t="shared" si="2"/>
        <v>0</v>
      </c>
      <c r="AC7" s="103">
        <f>IF('在宅生活改善調査（利用者票）'!AA16="○",1,0)</f>
        <v>0</v>
      </c>
      <c r="AD7" s="103">
        <f>IF('在宅生活改善調査（利用者票）'!AB16="○",1,0)</f>
        <v>0</v>
      </c>
      <c r="AE7" s="103">
        <f>IF('在宅生活改善調査（利用者票）'!AC16="○",1,0)</f>
        <v>0</v>
      </c>
      <c r="AF7" s="103">
        <f>IF('在宅生活改善調査（利用者票）'!AD16="○",1,0)</f>
        <v>0</v>
      </c>
      <c r="AG7" s="103">
        <f>IF('在宅生活改善調査（利用者票）'!AE16="○",1,0)</f>
        <v>0</v>
      </c>
      <c r="AH7" s="103">
        <f>IF('在宅生活改善調査（利用者票）'!AF16="○",1,0)</f>
        <v>0</v>
      </c>
      <c r="AI7" s="103">
        <f>IF('在宅生活改善調査（利用者票）'!AG16="○",1,0)</f>
        <v>0</v>
      </c>
      <c r="AJ7" s="103">
        <f>IF('在宅生活改善調査（利用者票）'!AH16="○",1,0)</f>
        <v>0</v>
      </c>
      <c r="AK7" s="103">
        <f t="shared" si="3"/>
        <v>0</v>
      </c>
      <c r="AL7" s="103">
        <f>IF('在宅生活改善調査（利用者票）'!AI16="○",1,0)</f>
        <v>0</v>
      </c>
      <c r="AM7" s="103">
        <f>IF('在宅生活改善調査（利用者票）'!AJ16="○",1,0)</f>
        <v>0</v>
      </c>
      <c r="AN7" s="103">
        <f>IF('在宅生活改善調査（利用者票）'!AK16="○",1,0)</f>
        <v>0</v>
      </c>
      <c r="AO7" s="103">
        <f>IF('在宅生活改善調査（利用者票）'!AL16="○",1,0)</f>
        <v>0</v>
      </c>
      <c r="AP7" s="103">
        <f>IF('在宅生活改善調査（利用者票）'!AM16="○",1,0)</f>
        <v>0</v>
      </c>
      <c r="AQ7" s="103">
        <f>IF('在宅生活改善調査（利用者票）'!AN16="○",1,0)</f>
        <v>0</v>
      </c>
      <c r="AR7" s="103">
        <f>IF('在宅生活改善調査（利用者票）'!AO16="○",1,0)</f>
        <v>0</v>
      </c>
      <c r="AS7" s="103">
        <f>IF('在宅生活改善調査（利用者票）'!AP16="○",1,0)</f>
        <v>0</v>
      </c>
      <c r="AT7" s="103">
        <f>IF('在宅生活改善調査（利用者票）'!AQ16="○",1,0)</f>
        <v>0</v>
      </c>
      <c r="AU7" s="103">
        <f>IF('在宅生活改善調査（利用者票）'!AR16="○",1,0)</f>
        <v>0</v>
      </c>
      <c r="AV7" s="103">
        <f>IF('在宅生活改善調査（利用者票）'!AS16="○",1,0)</f>
        <v>0</v>
      </c>
      <c r="AW7" s="103">
        <f t="shared" si="4"/>
        <v>0</v>
      </c>
      <c r="AX7" s="103">
        <f>IF('在宅生活改善調査（利用者票）'!AT16="○",1,0)</f>
        <v>0</v>
      </c>
      <c r="AY7" s="103">
        <f>IF('在宅生活改善調査（利用者票）'!AU16="○",1,0)</f>
        <v>0</v>
      </c>
      <c r="AZ7" s="103">
        <f>IF('在宅生活改善調査（利用者票）'!AV16="○",1,0)</f>
        <v>0</v>
      </c>
      <c r="BA7" s="103">
        <f>IF('在宅生活改善調査（利用者票）'!AW16="○",1,0)</f>
        <v>0</v>
      </c>
      <c r="BB7" s="103">
        <f>IF('在宅生活改善調査（利用者票）'!AX16="○",1,0)</f>
        <v>0</v>
      </c>
      <c r="BC7" s="103">
        <f>IF('在宅生活改善調査（利用者票）'!AY16="○",1,0)</f>
        <v>0</v>
      </c>
      <c r="BD7" s="103">
        <f>IF('在宅生活改善調査（利用者票）'!AZ16="○",1,0)</f>
        <v>0</v>
      </c>
      <c r="BE7" s="103">
        <f>IF('在宅生活改善調査（利用者票）'!BA16="○",1,0)</f>
        <v>0</v>
      </c>
      <c r="BF7" s="103">
        <f>IF('在宅生活改善調査（利用者票）'!BB16="○",1,0)</f>
        <v>0</v>
      </c>
      <c r="BG7" s="103">
        <f>IF('在宅生活改善調査（利用者票）'!BC16="○",1,0)</f>
        <v>0</v>
      </c>
      <c r="BH7" s="103">
        <f>IF('在宅生活改善調査（利用者票）'!BD16="○",1,0)</f>
        <v>0</v>
      </c>
      <c r="BI7" s="103">
        <f>IF('在宅生活改善調査（利用者票）'!BE16="○",1,0)</f>
        <v>0</v>
      </c>
      <c r="BJ7" s="103">
        <f>IF('在宅生活改善調査（利用者票）'!BF16="○",1,0)</f>
        <v>0</v>
      </c>
      <c r="BK7" s="103">
        <f>IF('在宅生活改善調査（利用者票）'!BG16="○",1,0)</f>
        <v>0</v>
      </c>
      <c r="BL7" s="103">
        <f>IF('在宅生活改善調査（利用者票）'!BH16="○",1,0)</f>
        <v>0</v>
      </c>
      <c r="BM7" s="103">
        <f t="shared" si="5"/>
        <v>0</v>
      </c>
      <c r="BN7" s="103">
        <f>'在宅生活改善調査（利用者票）'!BI16</f>
        <v>0</v>
      </c>
      <c r="BO7" s="103">
        <f>IF('在宅生活改善調査（利用者票）'!BJ16="○",1,0)</f>
        <v>0</v>
      </c>
      <c r="BP7" s="103">
        <f>IF('在宅生活改善調査（利用者票）'!BK16="○",1,0)</f>
        <v>0</v>
      </c>
      <c r="BQ7" s="103">
        <f>IF('在宅生活改善調査（利用者票）'!BL16="○",1,0)</f>
        <v>0</v>
      </c>
      <c r="BR7" s="103">
        <f>IF('在宅生活改善調査（利用者票）'!BM16="○",1,0)</f>
        <v>0</v>
      </c>
      <c r="BS7" s="103">
        <f>IF('在宅生活改善調査（利用者票）'!BN16="○",1,0)</f>
        <v>0</v>
      </c>
      <c r="BT7" s="103">
        <f>IF('在宅生活改善調査（利用者票）'!BO16="○",1,0)</f>
        <v>0</v>
      </c>
      <c r="BU7" s="103">
        <f>IF('在宅生活改善調査（利用者票）'!BP16="○",1,0)</f>
        <v>0</v>
      </c>
      <c r="BV7" s="103">
        <f>IF('在宅生活改善調査（利用者票）'!BQ16="○",1,0)</f>
        <v>0</v>
      </c>
      <c r="BW7" s="103">
        <f>IF('在宅生活改善調査（利用者票）'!BR16="○",1,0)</f>
        <v>0</v>
      </c>
      <c r="BX7" s="103">
        <f>IF('在宅生活改善調査（利用者票）'!BS16="○",1,0)</f>
        <v>0</v>
      </c>
      <c r="BY7" s="103">
        <f>IF('在宅生活改善調査（利用者票）'!BT16="○",1,0)</f>
        <v>0</v>
      </c>
      <c r="BZ7" s="103">
        <f>IF('在宅生活改善調査（利用者票）'!BU16="○",1,0)</f>
        <v>0</v>
      </c>
      <c r="CA7" s="103">
        <f>IF('在宅生活改善調査（利用者票）'!BV16="○",1,0)</f>
        <v>0</v>
      </c>
      <c r="CB7" s="103">
        <f>IF('在宅生活改善調査（利用者票）'!BW16="○",1,0)</f>
        <v>0</v>
      </c>
      <c r="CC7" s="103">
        <f>IF('在宅生活改善調査（利用者票）'!BX16="○",1,0)</f>
        <v>0</v>
      </c>
      <c r="CD7" s="103">
        <f>IF('在宅生活改善調査（利用者票）'!BY16="○",1,0)</f>
        <v>0</v>
      </c>
      <c r="CE7" s="103">
        <f>IF('在宅生活改善調査（利用者票）'!BZ16="○",1,0)</f>
        <v>0</v>
      </c>
      <c r="CF7" s="103">
        <f>IF('在宅生活改善調査（利用者票）'!CA16="○",1,0)</f>
        <v>0</v>
      </c>
      <c r="CG7" s="103">
        <f>IF('在宅生活改善調査（利用者票）'!CB16="○",1,0)</f>
        <v>0</v>
      </c>
      <c r="CH7" s="103">
        <f t="shared" si="6"/>
        <v>0</v>
      </c>
      <c r="CI7" s="103">
        <f t="shared" si="7"/>
        <v>0</v>
      </c>
      <c r="CJ7" s="103">
        <f t="shared" si="8"/>
        <v>0</v>
      </c>
      <c r="CK7" s="103">
        <f t="shared" si="9"/>
        <v>0</v>
      </c>
      <c r="CL7" s="103">
        <f>'在宅生活改善調査（利用者票）'!CC16</f>
        <v>0</v>
      </c>
      <c r="CM7" s="103">
        <f>'在宅生活改善調査（利用者票）'!CD16</f>
        <v>0</v>
      </c>
      <c r="CN7" s="103">
        <f>'在宅生活改善調査（利用者票）'!CE16</f>
        <v>0</v>
      </c>
    </row>
    <row r="8" spans="1:92">
      <c r="A8" s="103">
        <f>'在宅生活改善調査（利用者票）'!B17</f>
        <v>0</v>
      </c>
      <c r="B8" s="103">
        <f>'在宅生活改善調査（利用者票）'!C17</f>
        <v>0</v>
      </c>
      <c r="C8" s="103">
        <f>'在宅生活改善調査（利用者票）'!D17</f>
        <v>0</v>
      </c>
      <c r="D8" s="103">
        <f>IF('在宅生活改善調査（利用者票）'!E17="○",1,0)</f>
        <v>0</v>
      </c>
      <c r="E8" s="103">
        <f>IF('在宅生活改善調査（利用者票）'!F17="○",1,0)</f>
        <v>0</v>
      </c>
      <c r="F8" s="103">
        <f>IF('在宅生活改善調査（利用者票）'!G17="○",1,0)</f>
        <v>0</v>
      </c>
      <c r="G8" s="103">
        <f>IF('在宅生活改善調査（利用者票）'!H17="○",1,0)</f>
        <v>0</v>
      </c>
      <c r="H8" s="103">
        <f>IF('在宅生活改善調査（利用者票）'!I17="○",1,0)</f>
        <v>0</v>
      </c>
      <c r="I8" s="103">
        <f>IF('在宅生活改善調査（利用者票）'!J17="○",1,0)</f>
        <v>0</v>
      </c>
      <c r="J8" s="103">
        <f>IF('在宅生活改善調査（利用者票）'!K17="○",1,0)</f>
        <v>0</v>
      </c>
      <c r="K8" s="103">
        <f t="shared" si="0"/>
        <v>0</v>
      </c>
      <c r="L8" s="103">
        <f>IF('在宅生活改善調査（利用者票）'!L17="○",1,0)</f>
        <v>0</v>
      </c>
      <c r="M8" s="103">
        <f>IF('在宅生活改善調査（利用者票）'!M17="○",1,0)</f>
        <v>0</v>
      </c>
      <c r="N8" s="103">
        <f>IF('在宅生活改善調査（利用者票）'!N17="○",1,0)</f>
        <v>0</v>
      </c>
      <c r="O8" s="103">
        <f>IF('在宅生活改善調査（利用者票）'!O17="○",1,0)</f>
        <v>0</v>
      </c>
      <c r="P8" s="103">
        <f>IF('在宅生活改善調査（利用者票）'!P17="○",1,0)</f>
        <v>0</v>
      </c>
      <c r="Q8" s="103">
        <f>IF('在宅生活改善調査（利用者票）'!Q17="○",1,0)</f>
        <v>0</v>
      </c>
      <c r="R8" s="103">
        <f>IF('在宅生活改善調査（利用者票）'!R17="○",1,0)</f>
        <v>0</v>
      </c>
      <c r="S8" s="103">
        <f t="shared" si="1"/>
        <v>0</v>
      </c>
      <c r="T8" s="103">
        <f>IF('在宅生活改善調査（利用者票）'!S17="○",1,0)</f>
        <v>0</v>
      </c>
      <c r="U8" s="103">
        <f>IF('在宅生活改善調査（利用者票）'!T17="○",1,0)</f>
        <v>0</v>
      </c>
      <c r="V8" s="103">
        <f>IF('在宅生活改善調査（利用者票）'!U17="○",1,0)</f>
        <v>0</v>
      </c>
      <c r="W8" s="103">
        <f>IF('在宅生活改善調査（利用者票）'!V17="○",1,0)</f>
        <v>0</v>
      </c>
      <c r="X8" s="103">
        <f>IF('在宅生活改善調査（利用者票）'!W17="○",1,0)</f>
        <v>0</v>
      </c>
      <c r="Y8" s="103">
        <f>IF('在宅生活改善調査（利用者票）'!X17="○",1,0)</f>
        <v>0</v>
      </c>
      <c r="Z8" s="103">
        <f>IF('在宅生活改善調査（利用者票）'!Y17="○",1,0)</f>
        <v>0</v>
      </c>
      <c r="AA8" s="103">
        <f>IF('在宅生活改善調査（利用者票）'!Z17="○",1,0)</f>
        <v>0</v>
      </c>
      <c r="AB8" s="103">
        <f t="shared" si="2"/>
        <v>0</v>
      </c>
      <c r="AC8" s="103">
        <f>IF('在宅生活改善調査（利用者票）'!AA17="○",1,0)</f>
        <v>0</v>
      </c>
      <c r="AD8" s="103">
        <f>IF('在宅生活改善調査（利用者票）'!AB17="○",1,0)</f>
        <v>0</v>
      </c>
      <c r="AE8" s="103">
        <f>IF('在宅生活改善調査（利用者票）'!AC17="○",1,0)</f>
        <v>0</v>
      </c>
      <c r="AF8" s="103">
        <f>IF('在宅生活改善調査（利用者票）'!AD17="○",1,0)</f>
        <v>0</v>
      </c>
      <c r="AG8" s="103">
        <f>IF('在宅生活改善調査（利用者票）'!AE17="○",1,0)</f>
        <v>0</v>
      </c>
      <c r="AH8" s="103">
        <f>IF('在宅生活改善調査（利用者票）'!AF17="○",1,0)</f>
        <v>0</v>
      </c>
      <c r="AI8" s="103">
        <f>IF('在宅生活改善調査（利用者票）'!AG17="○",1,0)</f>
        <v>0</v>
      </c>
      <c r="AJ8" s="103">
        <f>IF('在宅生活改善調査（利用者票）'!AH17="○",1,0)</f>
        <v>0</v>
      </c>
      <c r="AK8" s="103">
        <f t="shared" si="3"/>
        <v>0</v>
      </c>
      <c r="AL8" s="103">
        <f>IF('在宅生活改善調査（利用者票）'!AI17="○",1,0)</f>
        <v>0</v>
      </c>
      <c r="AM8" s="103">
        <f>IF('在宅生活改善調査（利用者票）'!AJ17="○",1,0)</f>
        <v>0</v>
      </c>
      <c r="AN8" s="103">
        <f>IF('在宅生活改善調査（利用者票）'!AK17="○",1,0)</f>
        <v>0</v>
      </c>
      <c r="AO8" s="103">
        <f>IF('在宅生活改善調査（利用者票）'!AL17="○",1,0)</f>
        <v>0</v>
      </c>
      <c r="AP8" s="103">
        <f>IF('在宅生活改善調査（利用者票）'!AM17="○",1,0)</f>
        <v>0</v>
      </c>
      <c r="AQ8" s="103">
        <f>IF('在宅生活改善調査（利用者票）'!AN17="○",1,0)</f>
        <v>0</v>
      </c>
      <c r="AR8" s="103">
        <f>IF('在宅生活改善調査（利用者票）'!AO17="○",1,0)</f>
        <v>0</v>
      </c>
      <c r="AS8" s="103">
        <f>IF('在宅生活改善調査（利用者票）'!AP17="○",1,0)</f>
        <v>0</v>
      </c>
      <c r="AT8" s="103">
        <f>IF('在宅生活改善調査（利用者票）'!AQ17="○",1,0)</f>
        <v>0</v>
      </c>
      <c r="AU8" s="103">
        <f>IF('在宅生活改善調査（利用者票）'!AR17="○",1,0)</f>
        <v>0</v>
      </c>
      <c r="AV8" s="103">
        <f>IF('在宅生活改善調査（利用者票）'!AS17="○",1,0)</f>
        <v>0</v>
      </c>
      <c r="AW8" s="103">
        <f t="shared" si="4"/>
        <v>0</v>
      </c>
      <c r="AX8" s="103">
        <f>IF('在宅生活改善調査（利用者票）'!AT17="○",1,0)</f>
        <v>0</v>
      </c>
      <c r="AY8" s="103">
        <f>IF('在宅生活改善調査（利用者票）'!AU17="○",1,0)</f>
        <v>0</v>
      </c>
      <c r="AZ8" s="103">
        <f>IF('在宅生活改善調査（利用者票）'!AV17="○",1,0)</f>
        <v>0</v>
      </c>
      <c r="BA8" s="103">
        <f>IF('在宅生活改善調査（利用者票）'!AW17="○",1,0)</f>
        <v>0</v>
      </c>
      <c r="BB8" s="103">
        <f>IF('在宅生活改善調査（利用者票）'!AX17="○",1,0)</f>
        <v>0</v>
      </c>
      <c r="BC8" s="103">
        <f>IF('在宅生活改善調査（利用者票）'!AY17="○",1,0)</f>
        <v>0</v>
      </c>
      <c r="BD8" s="103">
        <f>IF('在宅生活改善調査（利用者票）'!AZ17="○",1,0)</f>
        <v>0</v>
      </c>
      <c r="BE8" s="103">
        <f>IF('在宅生活改善調査（利用者票）'!BA17="○",1,0)</f>
        <v>0</v>
      </c>
      <c r="BF8" s="103">
        <f>IF('在宅生活改善調査（利用者票）'!BB17="○",1,0)</f>
        <v>0</v>
      </c>
      <c r="BG8" s="103">
        <f>IF('在宅生活改善調査（利用者票）'!BC17="○",1,0)</f>
        <v>0</v>
      </c>
      <c r="BH8" s="103">
        <f>IF('在宅生活改善調査（利用者票）'!BD17="○",1,0)</f>
        <v>0</v>
      </c>
      <c r="BI8" s="103">
        <f>IF('在宅生活改善調査（利用者票）'!BE17="○",1,0)</f>
        <v>0</v>
      </c>
      <c r="BJ8" s="103">
        <f>IF('在宅生活改善調査（利用者票）'!BF17="○",1,0)</f>
        <v>0</v>
      </c>
      <c r="BK8" s="103">
        <f>IF('在宅生活改善調査（利用者票）'!BG17="○",1,0)</f>
        <v>0</v>
      </c>
      <c r="BL8" s="103">
        <f>IF('在宅生活改善調査（利用者票）'!BH17="○",1,0)</f>
        <v>0</v>
      </c>
      <c r="BM8" s="103">
        <f t="shared" si="5"/>
        <v>0</v>
      </c>
      <c r="BN8" s="103">
        <f>'在宅生活改善調査（利用者票）'!BI17</f>
        <v>0</v>
      </c>
      <c r="BO8" s="103">
        <f>IF('在宅生活改善調査（利用者票）'!BJ17="○",1,0)</f>
        <v>0</v>
      </c>
      <c r="BP8" s="103">
        <f>IF('在宅生活改善調査（利用者票）'!BK17="○",1,0)</f>
        <v>0</v>
      </c>
      <c r="BQ8" s="103">
        <f>IF('在宅生活改善調査（利用者票）'!BL17="○",1,0)</f>
        <v>0</v>
      </c>
      <c r="BR8" s="103">
        <f>IF('在宅生活改善調査（利用者票）'!BM17="○",1,0)</f>
        <v>0</v>
      </c>
      <c r="BS8" s="103">
        <f>IF('在宅生活改善調査（利用者票）'!BN17="○",1,0)</f>
        <v>0</v>
      </c>
      <c r="BT8" s="103">
        <f>IF('在宅生活改善調査（利用者票）'!BO17="○",1,0)</f>
        <v>0</v>
      </c>
      <c r="BU8" s="103">
        <f>IF('在宅生活改善調査（利用者票）'!BP17="○",1,0)</f>
        <v>0</v>
      </c>
      <c r="BV8" s="103">
        <f>IF('在宅生活改善調査（利用者票）'!BQ17="○",1,0)</f>
        <v>0</v>
      </c>
      <c r="BW8" s="103">
        <f>IF('在宅生活改善調査（利用者票）'!BR17="○",1,0)</f>
        <v>0</v>
      </c>
      <c r="BX8" s="103">
        <f>IF('在宅生活改善調査（利用者票）'!BS17="○",1,0)</f>
        <v>0</v>
      </c>
      <c r="BY8" s="103">
        <f>IF('在宅生活改善調査（利用者票）'!BT17="○",1,0)</f>
        <v>0</v>
      </c>
      <c r="BZ8" s="103">
        <f>IF('在宅生活改善調査（利用者票）'!BU17="○",1,0)</f>
        <v>0</v>
      </c>
      <c r="CA8" s="103">
        <f>IF('在宅生活改善調査（利用者票）'!BV17="○",1,0)</f>
        <v>0</v>
      </c>
      <c r="CB8" s="103">
        <f>IF('在宅生活改善調査（利用者票）'!BW17="○",1,0)</f>
        <v>0</v>
      </c>
      <c r="CC8" s="103">
        <f>IF('在宅生活改善調査（利用者票）'!BX17="○",1,0)</f>
        <v>0</v>
      </c>
      <c r="CD8" s="103">
        <f>IF('在宅生活改善調査（利用者票）'!BY17="○",1,0)</f>
        <v>0</v>
      </c>
      <c r="CE8" s="103">
        <f>IF('在宅生活改善調査（利用者票）'!BZ17="○",1,0)</f>
        <v>0</v>
      </c>
      <c r="CF8" s="103">
        <f>IF('在宅生活改善調査（利用者票）'!CA17="○",1,0)</f>
        <v>0</v>
      </c>
      <c r="CG8" s="103">
        <f>IF('在宅生活改善調査（利用者票）'!CB17="○",1,0)</f>
        <v>0</v>
      </c>
      <c r="CH8" s="103">
        <f t="shared" si="6"/>
        <v>0</v>
      </c>
      <c r="CI8" s="103">
        <f t="shared" si="7"/>
        <v>0</v>
      </c>
      <c r="CJ8" s="103">
        <f t="shared" si="8"/>
        <v>0</v>
      </c>
      <c r="CK8" s="103">
        <f t="shared" si="9"/>
        <v>0</v>
      </c>
      <c r="CL8" s="103">
        <f>'在宅生活改善調査（利用者票）'!CC17</f>
        <v>0</v>
      </c>
      <c r="CM8" s="103">
        <f>'在宅生活改善調査（利用者票）'!CD17</f>
        <v>0</v>
      </c>
      <c r="CN8" s="103">
        <f>'在宅生活改善調査（利用者票）'!CE17</f>
        <v>0</v>
      </c>
    </row>
    <row r="9" spans="1:92">
      <c r="A9" s="103">
        <f>'在宅生活改善調査（利用者票）'!B18</f>
        <v>0</v>
      </c>
      <c r="B9" s="103">
        <f>'在宅生活改善調査（利用者票）'!C18</f>
        <v>0</v>
      </c>
      <c r="C9" s="103">
        <f>'在宅生活改善調査（利用者票）'!D18</f>
        <v>0</v>
      </c>
      <c r="D9" s="103">
        <f>IF('在宅生活改善調査（利用者票）'!E18="○",1,0)</f>
        <v>0</v>
      </c>
      <c r="E9" s="103">
        <f>IF('在宅生活改善調査（利用者票）'!F18="○",1,0)</f>
        <v>0</v>
      </c>
      <c r="F9" s="103">
        <f>IF('在宅生活改善調査（利用者票）'!G18="○",1,0)</f>
        <v>0</v>
      </c>
      <c r="G9" s="103">
        <f>IF('在宅生活改善調査（利用者票）'!H18="○",1,0)</f>
        <v>0</v>
      </c>
      <c r="H9" s="103">
        <f>IF('在宅生活改善調査（利用者票）'!I18="○",1,0)</f>
        <v>0</v>
      </c>
      <c r="I9" s="103">
        <f>IF('在宅生活改善調査（利用者票）'!J18="○",1,0)</f>
        <v>0</v>
      </c>
      <c r="J9" s="103">
        <f>IF('在宅生活改善調査（利用者票）'!K18="○",1,0)</f>
        <v>0</v>
      </c>
      <c r="K9" s="103">
        <f t="shared" si="0"/>
        <v>0</v>
      </c>
      <c r="L9" s="103">
        <f>IF('在宅生活改善調査（利用者票）'!L18="○",1,0)</f>
        <v>0</v>
      </c>
      <c r="M9" s="103">
        <f>IF('在宅生活改善調査（利用者票）'!M18="○",1,0)</f>
        <v>0</v>
      </c>
      <c r="N9" s="103">
        <f>IF('在宅生活改善調査（利用者票）'!N18="○",1,0)</f>
        <v>0</v>
      </c>
      <c r="O9" s="103">
        <f>IF('在宅生活改善調査（利用者票）'!O18="○",1,0)</f>
        <v>0</v>
      </c>
      <c r="P9" s="103">
        <f>IF('在宅生活改善調査（利用者票）'!P18="○",1,0)</f>
        <v>0</v>
      </c>
      <c r="Q9" s="103">
        <f>IF('在宅生活改善調査（利用者票）'!Q18="○",1,0)</f>
        <v>0</v>
      </c>
      <c r="R9" s="103">
        <f>IF('在宅生活改善調査（利用者票）'!R18="○",1,0)</f>
        <v>0</v>
      </c>
      <c r="S9" s="103">
        <f t="shared" si="1"/>
        <v>0</v>
      </c>
      <c r="T9" s="103">
        <f>IF('在宅生活改善調査（利用者票）'!S18="○",1,0)</f>
        <v>0</v>
      </c>
      <c r="U9" s="103">
        <f>IF('在宅生活改善調査（利用者票）'!T18="○",1,0)</f>
        <v>0</v>
      </c>
      <c r="V9" s="103">
        <f>IF('在宅生活改善調査（利用者票）'!U18="○",1,0)</f>
        <v>0</v>
      </c>
      <c r="W9" s="103">
        <f>IF('在宅生活改善調査（利用者票）'!V18="○",1,0)</f>
        <v>0</v>
      </c>
      <c r="X9" s="103">
        <f>IF('在宅生活改善調査（利用者票）'!W18="○",1,0)</f>
        <v>0</v>
      </c>
      <c r="Y9" s="103">
        <f>IF('在宅生活改善調査（利用者票）'!X18="○",1,0)</f>
        <v>0</v>
      </c>
      <c r="Z9" s="103">
        <f>IF('在宅生活改善調査（利用者票）'!Y18="○",1,0)</f>
        <v>0</v>
      </c>
      <c r="AA9" s="103">
        <f>IF('在宅生活改善調査（利用者票）'!Z18="○",1,0)</f>
        <v>0</v>
      </c>
      <c r="AB9" s="103">
        <f t="shared" si="2"/>
        <v>0</v>
      </c>
      <c r="AC9" s="103">
        <f>IF('在宅生活改善調査（利用者票）'!AA18="○",1,0)</f>
        <v>0</v>
      </c>
      <c r="AD9" s="103">
        <f>IF('在宅生活改善調査（利用者票）'!AB18="○",1,0)</f>
        <v>0</v>
      </c>
      <c r="AE9" s="103">
        <f>IF('在宅生活改善調査（利用者票）'!AC18="○",1,0)</f>
        <v>0</v>
      </c>
      <c r="AF9" s="103">
        <f>IF('在宅生活改善調査（利用者票）'!AD18="○",1,0)</f>
        <v>0</v>
      </c>
      <c r="AG9" s="103">
        <f>IF('在宅生活改善調査（利用者票）'!AE18="○",1,0)</f>
        <v>0</v>
      </c>
      <c r="AH9" s="103">
        <f>IF('在宅生活改善調査（利用者票）'!AF18="○",1,0)</f>
        <v>0</v>
      </c>
      <c r="AI9" s="103">
        <f>IF('在宅生活改善調査（利用者票）'!AG18="○",1,0)</f>
        <v>0</v>
      </c>
      <c r="AJ9" s="103">
        <f>IF('在宅生活改善調査（利用者票）'!AH18="○",1,0)</f>
        <v>0</v>
      </c>
      <c r="AK9" s="103">
        <f t="shared" si="3"/>
        <v>0</v>
      </c>
      <c r="AL9" s="103">
        <f>IF('在宅生活改善調査（利用者票）'!AI18="○",1,0)</f>
        <v>0</v>
      </c>
      <c r="AM9" s="103">
        <f>IF('在宅生活改善調査（利用者票）'!AJ18="○",1,0)</f>
        <v>0</v>
      </c>
      <c r="AN9" s="103">
        <f>IF('在宅生活改善調査（利用者票）'!AK18="○",1,0)</f>
        <v>0</v>
      </c>
      <c r="AO9" s="103">
        <f>IF('在宅生活改善調査（利用者票）'!AL18="○",1,0)</f>
        <v>0</v>
      </c>
      <c r="AP9" s="103">
        <f>IF('在宅生活改善調査（利用者票）'!AM18="○",1,0)</f>
        <v>0</v>
      </c>
      <c r="AQ9" s="103">
        <f>IF('在宅生活改善調査（利用者票）'!AN18="○",1,0)</f>
        <v>0</v>
      </c>
      <c r="AR9" s="103">
        <f>IF('在宅生活改善調査（利用者票）'!AO18="○",1,0)</f>
        <v>0</v>
      </c>
      <c r="AS9" s="103">
        <f>IF('在宅生活改善調査（利用者票）'!AP18="○",1,0)</f>
        <v>0</v>
      </c>
      <c r="AT9" s="103">
        <f>IF('在宅生活改善調査（利用者票）'!AQ18="○",1,0)</f>
        <v>0</v>
      </c>
      <c r="AU9" s="103">
        <f>IF('在宅生活改善調査（利用者票）'!AR18="○",1,0)</f>
        <v>0</v>
      </c>
      <c r="AV9" s="103">
        <f>IF('在宅生活改善調査（利用者票）'!AS18="○",1,0)</f>
        <v>0</v>
      </c>
      <c r="AW9" s="103">
        <f t="shared" si="4"/>
        <v>0</v>
      </c>
      <c r="AX9" s="103">
        <f>IF('在宅生活改善調査（利用者票）'!AT18="○",1,0)</f>
        <v>0</v>
      </c>
      <c r="AY9" s="103">
        <f>IF('在宅生活改善調査（利用者票）'!AU18="○",1,0)</f>
        <v>0</v>
      </c>
      <c r="AZ9" s="103">
        <f>IF('在宅生活改善調査（利用者票）'!AV18="○",1,0)</f>
        <v>0</v>
      </c>
      <c r="BA9" s="103">
        <f>IF('在宅生活改善調査（利用者票）'!AW18="○",1,0)</f>
        <v>0</v>
      </c>
      <c r="BB9" s="103">
        <f>IF('在宅生活改善調査（利用者票）'!AX18="○",1,0)</f>
        <v>0</v>
      </c>
      <c r="BC9" s="103">
        <f>IF('在宅生活改善調査（利用者票）'!AY18="○",1,0)</f>
        <v>0</v>
      </c>
      <c r="BD9" s="103">
        <f>IF('在宅生活改善調査（利用者票）'!AZ18="○",1,0)</f>
        <v>0</v>
      </c>
      <c r="BE9" s="103">
        <f>IF('在宅生活改善調査（利用者票）'!BA18="○",1,0)</f>
        <v>0</v>
      </c>
      <c r="BF9" s="103">
        <f>IF('在宅生活改善調査（利用者票）'!BB18="○",1,0)</f>
        <v>0</v>
      </c>
      <c r="BG9" s="103">
        <f>IF('在宅生活改善調査（利用者票）'!BC18="○",1,0)</f>
        <v>0</v>
      </c>
      <c r="BH9" s="103">
        <f>IF('在宅生活改善調査（利用者票）'!BD18="○",1,0)</f>
        <v>0</v>
      </c>
      <c r="BI9" s="103">
        <f>IF('在宅生活改善調査（利用者票）'!BE18="○",1,0)</f>
        <v>0</v>
      </c>
      <c r="BJ9" s="103">
        <f>IF('在宅生活改善調査（利用者票）'!BF18="○",1,0)</f>
        <v>0</v>
      </c>
      <c r="BK9" s="103">
        <f>IF('在宅生活改善調査（利用者票）'!BG18="○",1,0)</f>
        <v>0</v>
      </c>
      <c r="BL9" s="103">
        <f>IF('在宅生活改善調査（利用者票）'!BH18="○",1,0)</f>
        <v>0</v>
      </c>
      <c r="BM9" s="103">
        <f t="shared" si="5"/>
        <v>0</v>
      </c>
      <c r="BN9" s="103">
        <f>'在宅生活改善調査（利用者票）'!BI18</f>
        <v>0</v>
      </c>
      <c r="BO9" s="103">
        <f>IF('在宅生活改善調査（利用者票）'!BJ18="○",1,0)</f>
        <v>0</v>
      </c>
      <c r="BP9" s="103">
        <f>IF('在宅生活改善調査（利用者票）'!BK18="○",1,0)</f>
        <v>0</v>
      </c>
      <c r="BQ9" s="103">
        <f>IF('在宅生活改善調査（利用者票）'!BL18="○",1,0)</f>
        <v>0</v>
      </c>
      <c r="BR9" s="103">
        <f>IF('在宅生活改善調査（利用者票）'!BM18="○",1,0)</f>
        <v>0</v>
      </c>
      <c r="BS9" s="103">
        <f>IF('在宅生活改善調査（利用者票）'!BN18="○",1,0)</f>
        <v>0</v>
      </c>
      <c r="BT9" s="103">
        <f>IF('在宅生活改善調査（利用者票）'!BO18="○",1,0)</f>
        <v>0</v>
      </c>
      <c r="BU9" s="103">
        <f>IF('在宅生活改善調査（利用者票）'!BP18="○",1,0)</f>
        <v>0</v>
      </c>
      <c r="BV9" s="103">
        <f>IF('在宅生活改善調査（利用者票）'!BQ18="○",1,0)</f>
        <v>0</v>
      </c>
      <c r="BW9" s="103">
        <f>IF('在宅生活改善調査（利用者票）'!BR18="○",1,0)</f>
        <v>0</v>
      </c>
      <c r="BX9" s="103">
        <f>IF('在宅生活改善調査（利用者票）'!BS18="○",1,0)</f>
        <v>0</v>
      </c>
      <c r="BY9" s="103">
        <f>IF('在宅生活改善調査（利用者票）'!BT18="○",1,0)</f>
        <v>0</v>
      </c>
      <c r="BZ9" s="103">
        <f>IF('在宅生活改善調査（利用者票）'!BU18="○",1,0)</f>
        <v>0</v>
      </c>
      <c r="CA9" s="103">
        <f>IF('在宅生活改善調査（利用者票）'!BV18="○",1,0)</f>
        <v>0</v>
      </c>
      <c r="CB9" s="103">
        <f>IF('在宅生活改善調査（利用者票）'!BW18="○",1,0)</f>
        <v>0</v>
      </c>
      <c r="CC9" s="103">
        <f>IF('在宅生活改善調査（利用者票）'!BX18="○",1,0)</f>
        <v>0</v>
      </c>
      <c r="CD9" s="103">
        <f>IF('在宅生活改善調査（利用者票）'!BY18="○",1,0)</f>
        <v>0</v>
      </c>
      <c r="CE9" s="103">
        <f>IF('在宅生活改善調査（利用者票）'!BZ18="○",1,0)</f>
        <v>0</v>
      </c>
      <c r="CF9" s="103">
        <f>IF('在宅生活改善調査（利用者票）'!CA18="○",1,0)</f>
        <v>0</v>
      </c>
      <c r="CG9" s="103">
        <f>IF('在宅生活改善調査（利用者票）'!CB18="○",1,0)</f>
        <v>0</v>
      </c>
      <c r="CH9" s="103">
        <f t="shared" si="6"/>
        <v>0</v>
      </c>
      <c r="CI9" s="103">
        <f t="shared" si="7"/>
        <v>0</v>
      </c>
      <c r="CJ9" s="103">
        <f t="shared" si="8"/>
        <v>0</v>
      </c>
      <c r="CK9" s="103">
        <f t="shared" si="9"/>
        <v>0</v>
      </c>
      <c r="CL9" s="103">
        <f>'在宅生活改善調査（利用者票）'!CC18</f>
        <v>0</v>
      </c>
      <c r="CM9" s="103">
        <f>'在宅生活改善調査（利用者票）'!CD18</f>
        <v>0</v>
      </c>
      <c r="CN9" s="103">
        <f>'在宅生活改善調査（利用者票）'!CE18</f>
        <v>0</v>
      </c>
    </row>
    <row r="10" spans="1:92">
      <c r="A10" s="103">
        <f>'在宅生活改善調査（利用者票）'!B19</f>
        <v>0</v>
      </c>
      <c r="B10" s="103">
        <f>'在宅生活改善調査（利用者票）'!C19</f>
        <v>0</v>
      </c>
      <c r="C10" s="103">
        <f>'在宅生活改善調査（利用者票）'!D19</f>
        <v>0</v>
      </c>
      <c r="D10" s="103">
        <f>IF('在宅生活改善調査（利用者票）'!E19="○",1,0)</f>
        <v>0</v>
      </c>
      <c r="E10" s="103">
        <f>IF('在宅生活改善調査（利用者票）'!F19="○",1,0)</f>
        <v>0</v>
      </c>
      <c r="F10" s="103">
        <f>IF('在宅生活改善調査（利用者票）'!G19="○",1,0)</f>
        <v>0</v>
      </c>
      <c r="G10" s="103">
        <f>IF('在宅生活改善調査（利用者票）'!H19="○",1,0)</f>
        <v>0</v>
      </c>
      <c r="H10" s="103">
        <f>IF('在宅生活改善調査（利用者票）'!I19="○",1,0)</f>
        <v>0</v>
      </c>
      <c r="I10" s="103">
        <f>IF('在宅生活改善調査（利用者票）'!J19="○",1,0)</f>
        <v>0</v>
      </c>
      <c r="J10" s="103">
        <f>IF('在宅生活改善調査（利用者票）'!K19="○",1,0)</f>
        <v>0</v>
      </c>
      <c r="K10" s="103">
        <f t="shared" si="0"/>
        <v>0</v>
      </c>
      <c r="L10" s="103">
        <f>IF('在宅生活改善調査（利用者票）'!L19="○",1,0)</f>
        <v>0</v>
      </c>
      <c r="M10" s="103">
        <f>IF('在宅生活改善調査（利用者票）'!M19="○",1,0)</f>
        <v>0</v>
      </c>
      <c r="N10" s="103">
        <f>IF('在宅生活改善調査（利用者票）'!N19="○",1,0)</f>
        <v>0</v>
      </c>
      <c r="O10" s="103">
        <f>IF('在宅生活改善調査（利用者票）'!O19="○",1,0)</f>
        <v>0</v>
      </c>
      <c r="P10" s="103">
        <f>IF('在宅生活改善調査（利用者票）'!P19="○",1,0)</f>
        <v>0</v>
      </c>
      <c r="Q10" s="103">
        <f>IF('在宅生活改善調査（利用者票）'!Q19="○",1,0)</f>
        <v>0</v>
      </c>
      <c r="R10" s="103">
        <f>IF('在宅生活改善調査（利用者票）'!R19="○",1,0)</f>
        <v>0</v>
      </c>
      <c r="S10" s="103">
        <f t="shared" si="1"/>
        <v>0</v>
      </c>
      <c r="T10" s="103">
        <f>IF('在宅生活改善調査（利用者票）'!S19="○",1,0)</f>
        <v>0</v>
      </c>
      <c r="U10" s="103">
        <f>IF('在宅生活改善調査（利用者票）'!T19="○",1,0)</f>
        <v>0</v>
      </c>
      <c r="V10" s="103">
        <f>IF('在宅生活改善調査（利用者票）'!U19="○",1,0)</f>
        <v>0</v>
      </c>
      <c r="W10" s="103">
        <f>IF('在宅生活改善調査（利用者票）'!V19="○",1,0)</f>
        <v>0</v>
      </c>
      <c r="X10" s="103">
        <f>IF('在宅生活改善調査（利用者票）'!W19="○",1,0)</f>
        <v>0</v>
      </c>
      <c r="Y10" s="103">
        <f>IF('在宅生活改善調査（利用者票）'!X19="○",1,0)</f>
        <v>0</v>
      </c>
      <c r="Z10" s="103">
        <f>IF('在宅生活改善調査（利用者票）'!Y19="○",1,0)</f>
        <v>0</v>
      </c>
      <c r="AA10" s="103">
        <f>IF('在宅生活改善調査（利用者票）'!Z19="○",1,0)</f>
        <v>0</v>
      </c>
      <c r="AB10" s="103">
        <f t="shared" si="2"/>
        <v>0</v>
      </c>
      <c r="AC10" s="103">
        <f>IF('在宅生活改善調査（利用者票）'!AA19="○",1,0)</f>
        <v>0</v>
      </c>
      <c r="AD10" s="103">
        <f>IF('在宅生活改善調査（利用者票）'!AB19="○",1,0)</f>
        <v>0</v>
      </c>
      <c r="AE10" s="103">
        <f>IF('在宅生活改善調査（利用者票）'!AC19="○",1,0)</f>
        <v>0</v>
      </c>
      <c r="AF10" s="103">
        <f>IF('在宅生活改善調査（利用者票）'!AD19="○",1,0)</f>
        <v>0</v>
      </c>
      <c r="AG10" s="103">
        <f>IF('在宅生活改善調査（利用者票）'!AE19="○",1,0)</f>
        <v>0</v>
      </c>
      <c r="AH10" s="103">
        <f>IF('在宅生活改善調査（利用者票）'!AF19="○",1,0)</f>
        <v>0</v>
      </c>
      <c r="AI10" s="103">
        <f>IF('在宅生活改善調査（利用者票）'!AG19="○",1,0)</f>
        <v>0</v>
      </c>
      <c r="AJ10" s="103">
        <f>IF('在宅生活改善調査（利用者票）'!AH19="○",1,0)</f>
        <v>0</v>
      </c>
      <c r="AK10" s="103">
        <f t="shared" si="3"/>
        <v>0</v>
      </c>
      <c r="AL10" s="103">
        <f>IF('在宅生活改善調査（利用者票）'!AI19="○",1,0)</f>
        <v>0</v>
      </c>
      <c r="AM10" s="103">
        <f>IF('在宅生活改善調査（利用者票）'!AJ19="○",1,0)</f>
        <v>0</v>
      </c>
      <c r="AN10" s="103">
        <f>IF('在宅生活改善調査（利用者票）'!AK19="○",1,0)</f>
        <v>0</v>
      </c>
      <c r="AO10" s="103">
        <f>IF('在宅生活改善調査（利用者票）'!AL19="○",1,0)</f>
        <v>0</v>
      </c>
      <c r="AP10" s="103">
        <f>IF('在宅生活改善調査（利用者票）'!AM19="○",1,0)</f>
        <v>0</v>
      </c>
      <c r="AQ10" s="103">
        <f>IF('在宅生活改善調査（利用者票）'!AN19="○",1,0)</f>
        <v>0</v>
      </c>
      <c r="AR10" s="103">
        <f>IF('在宅生活改善調査（利用者票）'!AO19="○",1,0)</f>
        <v>0</v>
      </c>
      <c r="AS10" s="103">
        <f>IF('在宅生活改善調査（利用者票）'!AP19="○",1,0)</f>
        <v>0</v>
      </c>
      <c r="AT10" s="103">
        <f>IF('在宅生活改善調査（利用者票）'!AQ19="○",1,0)</f>
        <v>0</v>
      </c>
      <c r="AU10" s="103">
        <f>IF('在宅生活改善調査（利用者票）'!AR19="○",1,0)</f>
        <v>0</v>
      </c>
      <c r="AV10" s="103">
        <f>IF('在宅生活改善調査（利用者票）'!AS19="○",1,0)</f>
        <v>0</v>
      </c>
      <c r="AW10" s="103">
        <f t="shared" si="4"/>
        <v>0</v>
      </c>
      <c r="AX10" s="103">
        <f>IF('在宅生活改善調査（利用者票）'!AT19="○",1,0)</f>
        <v>0</v>
      </c>
      <c r="AY10" s="103">
        <f>IF('在宅生活改善調査（利用者票）'!AU19="○",1,0)</f>
        <v>0</v>
      </c>
      <c r="AZ10" s="103">
        <f>IF('在宅生活改善調査（利用者票）'!AV19="○",1,0)</f>
        <v>0</v>
      </c>
      <c r="BA10" s="103">
        <f>IF('在宅生活改善調査（利用者票）'!AW19="○",1,0)</f>
        <v>0</v>
      </c>
      <c r="BB10" s="103">
        <f>IF('在宅生活改善調査（利用者票）'!AX19="○",1,0)</f>
        <v>0</v>
      </c>
      <c r="BC10" s="103">
        <f>IF('在宅生活改善調査（利用者票）'!AY19="○",1,0)</f>
        <v>0</v>
      </c>
      <c r="BD10" s="103">
        <f>IF('在宅生活改善調査（利用者票）'!AZ19="○",1,0)</f>
        <v>0</v>
      </c>
      <c r="BE10" s="103">
        <f>IF('在宅生活改善調査（利用者票）'!BA19="○",1,0)</f>
        <v>0</v>
      </c>
      <c r="BF10" s="103">
        <f>IF('在宅生活改善調査（利用者票）'!BB19="○",1,0)</f>
        <v>0</v>
      </c>
      <c r="BG10" s="103">
        <f>IF('在宅生活改善調査（利用者票）'!BC19="○",1,0)</f>
        <v>0</v>
      </c>
      <c r="BH10" s="103">
        <f>IF('在宅生活改善調査（利用者票）'!BD19="○",1,0)</f>
        <v>0</v>
      </c>
      <c r="BI10" s="103">
        <f>IF('在宅生活改善調査（利用者票）'!BE19="○",1,0)</f>
        <v>0</v>
      </c>
      <c r="BJ10" s="103">
        <f>IF('在宅生活改善調査（利用者票）'!BF19="○",1,0)</f>
        <v>0</v>
      </c>
      <c r="BK10" s="103">
        <f>IF('在宅生活改善調査（利用者票）'!BG19="○",1,0)</f>
        <v>0</v>
      </c>
      <c r="BL10" s="103">
        <f>IF('在宅生活改善調査（利用者票）'!BH19="○",1,0)</f>
        <v>0</v>
      </c>
      <c r="BM10" s="103">
        <f t="shared" si="5"/>
        <v>0</v>
      </c>
      <c r="BN10" s="103">
        <f>'在宅生活改善調査（利用者票）'!BI19</f>
        <v>0</v>
      </c>
      <c r="BO10" s="103">
        <f>IF('在宅生活改善調査（利用者票）'!BJ19="○",1,0)</f>
        <v>0</v>
      </c>
      <c r="BP10" s="103">
        <f>IF('在宅生活改善調査（利用者票）'!BK19="○",1,0)</f>
        <v>0</v>
      </c>
      <c r="BQ10" s="103">
        <f>IF('在宅生活改善調査（利用者票）'!BL19="○",1,0)</f>
        <v>0</v>
      </c>
      <c r="BR10" s="103">
        <f>IF('在宅生活改善調査（利用者票）'!BM19="○",1,0)</f>
        <v>0</v>
      </c>
      <c r="BS10" s="103">
        <f>IF('在宅生活改善調査（利用者票）'!BN19="○",1,0)</f>
        <v>0</v>
      </c>
      <c r="BT10" s="103">
        <f>IF('在宅生活改善調査（利用者票）'!BO19="○",1,0)</f>
        <v>0</v>
      </c>
      <c r="BU10" s="103">
        <f>IF('在宅生活改善調査（利用者票）'!BP19="○",1,0)</f>
        <v>0</v>
      </c>
      <c r="BV10" s="103">
        <f>IF('在宅生活改善調査（利用者票）'!BQ19="○",1,0)</f>
        <v>0</v>
      </c>
      <c r="BW10" s="103">
        <f>IF('在宅生活改善調査（利用者票）'!BR19="○",1,0)</f>
        <v>0</v>
      </c>
      <c r="BX10" s="103">
        <f>IF('在宅生活改善調査（利用者票）'!BS19="○",1,0)</f>
        <v>0</v>
      </c>
      <c r="BY10" s="103">
        <f>IF('在宅生活改善調査（利用者票）'!BT19="○",1,0)</f>
        <v>0</v>
      </c>
      <c r="BZ10" s="103">
        <f>IF('在宅生活改善調査（利用者票）'!BU19="○",1,0)</f>
        <v>0</v>
      </c>
      <c r="CA10" s="103">
        <f>IF('在宅生活改善調査（利用者票）'!BV19="○",1,0)</f>
        <v>0</v>
      </c>
      <c r="CB10" s="103">
        <f>IF('在宅生活改善調査（利用者票）'!BW19="○",1,0)</f>
        <v>0</v>
      </c>
      <c r="CC10" s="103">
        <f>IF('在宅生活改善調査（利用者票）'!BX19="○",1,0)</f>
        <v>0</v>
      </c>
      <c r="CD10" s="103">
        <f>IF('在宅生活改善調査（利用者票）'!BY19="○",1,0)</f>
        <v>0</v>
      </c>
      <c r="CE10" s="103">
        <f>IF('在宅生活改善調査（利用者票）'!BZ19="○",1,0)</f>
        <v>0</v>
      </c>
      <c r="CF10" s="103">
        <f>IF('在宅生活改善調査（利用者票）'!CA19="○",1,0)</f>
        <v>0</v>
      </c>
      <c r="CG10" s="103">
        <f>IF('在宅生活改善調査（利用者票）'!CB19="○",1,0)</f>
        <v>0</v>
      </c>
      <c r="CH10" s="103">
        <f t="shared" si="6"/>
        <v>0</v>
      </c>
      <c r="CI10" s="103">
        <f t="shared" si="7"/>
        <v>0</v>
      </c>
      <c r="CJ10" s="103">
        <f t="shared" si="8"/>
        <v>0</v>
      </c>
      <c r="CK10" s="103">
        <f t="shared" si="9"/>
        <v>0</v>
      </c>
      <c r="CL10" s="103">
        <f>'在宅生活改善調査（利用者票）'!CC19</f>
        <v>0</v>
      </c>
      <c r="CM10" s="103">
        <f>'在宅生活改善調査（利用者票）'!CD19</f>
        <v>0</v>
      </c>
      <c r="CN10" s="103">
        <f>'在宅生活改善調査（利用者票）'!CE19</f>
        <v>0</v>
      </c>
    </row>
    <row r="11" spans="1:92">
      <c r="A11" s="103">
        <f>'在宅生活改善調査（利用者票）'!B20</f>
        <v>0</v>
      </c>
      <c r="B11" s="103">
        <f>'在宅生活改善調査（利用者票）'!C20</f>
        <v>0</v>
      </c>
      <c r="C11" s="103">
        <f>'在宅生活改善調査（利用者票）'!D20</f>
        <v>0</v>
      </c>
      <c r="D11" s="103">
        <f>IF('在宅生活改善調査（利用者票）'!E20="○",1,0)</f>
        <v>0</v>
      </c>
      <c r="E11" s="103">
        <f>IF('在宅生活改善調査（利用者票）'!F20="○",1,0)</f>
        <v>0</v>
      </c>
      <c r="F11" s="103">
        <f>IF('在宅生活改善調査（利用者票）'!G20="○",1,0)</f>
        <v>0</v>
      </c>
      <c r="G11" s="103">
        <f>IF('在宅生活改善調査（利用者票）'!H20="○",1,0)</f>
        <v>0</v>
      </c>
      <c r="H11" s="103">
        <f>IF('在宅生活改善調査（利用者票）'!I20="○",1,0)</f>
        <v>0</v>
      </c>
      <c r="I11" s="103">
        <f>IF('在宅生活改善調査（利用者票）'!J20="○",1,0)</f>
        <v>0</v>
      </c>
      <c r="J11" s="103">
        <f>IF('在宅生活改善調査（利用者票）'!K20="○",1,0)</f>
        <v>0</v>
      </c>
      <c r="K11" s="103">
        <f t="shared" si="0"/>
        <v>0</v>
      </c>
      <c r="L11" s="103">
        <f>IF('在宅生活改善調査（利用者票）'!L20="○",1,0)</f>
        <v>0</v>
      </c>
      <c r="M11" s="103">
        <f>IF('在宅生活改善調査（利用者票）'!M20="○",1,0)</f>
        <v>0</v>
      </c>
      <c r="N11" s="103">
        <f>IF('在宅生活改善調査（利用者票）'!N20="○",1,0)</f>
        <v>0</v>
      </c>
      <c r="O11" s="103">
        <f>IF('在宅生活改善調査（利用者票）'!O20="○",1,0)</f>
        <v>0</v>
      </c>
      <c r="P11" s="103">
        <f>IF('在宅生活改善調査（利用者票）'!P20="○",1,0)</f>
        <v>0</v>
      </c>
      <c r="Q11" s="103">
        <f>IF('在宅生活改善調査（利用者票）'!Q20="○",1,0)</f>
        <v>0</v>
      </c>
      <c r="R11" s="103">
        <f>IF('在宅生活改善調査（利用者票）'!R20="○",1,0)</f>
        <v>0</v>
      </c>
      <c r="S11" s="103">
        <f t="shared" si="1"/>
        <v>0</v>
      </c>
      <c r="T11" s="103">
        <f>IF('在宅生活改善調査（利用者票）'!S20="○",1,0)</f>
        <v>0</v>
      </c>
      <c r="U11" s="103">
        <f>IF('在宅生活改善調査（利用者票）'!T20="○",1,0)</f>
        <v>0</v>
      </c>
      <c r="V11" s="103">
        <f>IF('在宅生活改善調査（利用者票）'!U20="○",1,0)</f>
        <v>0</v>
      </c>
      <c r="W11" s="103">
        <f>IF('在宅生活改善調査（利用者票）'!V20="○",1,0)</f>
        <v>0</v>
      </c>
      <c r="X11" s="103">
        <f>IF('在宅生活改善調査（利用者票）'!W20="○",1,0)</f>
        <v>0</v>
      </c>
      <c r="Y11" s="103">
        <f>IF('在宅生活改善調査（利用者票）'!X20="○",1,0)</f>
        <v>0</v>
      </c>
      <c r="Z11" s="103">
        <f>IF('在宅生活改善調査（利用者票）'!Y20="○",1,0)</f>
        <v>0</v>
      </c>
      <c r="AA11" s="103">
        <f>IF('在宅生活改善調査（利用者票）'!Z20="○",1,0)</f>
        <v>0</v>
      </c>
      <c r="AB11" s="103">
        <f t="shared" si="2"/>
        <v>0</v>
      </c>
      <c r="AC11" s="103">
        <f>IF('在宅生活改善調査（利用者票）'!AA20="○",1,0)</f>
        <v>0</v>
      </c>
      <c r="AD11" s="103">
        <f>IF('在宅生活改善調査（利用者票）'!AB20="○",1,0)</f>
        <v>0</v>
      </c>
      <c r="AE11" s="103">
        <f>IF('在宅生活改善調査（利用者票）'!AC20="○",1,0)</f>
        <v>0</v>
      </c>
      <c r="AF11" s="103">
        <f>IF('在宅生活改善調査（利用者票）'!AD20="○",1,0)</f>
        <v>0</v>
      </c>
      <c r="AG11" s="103">
        <f>IF('在宅生活改善調査（利用者票）'!AE20="○",1,0)</f>
        <v>0</v>
      </c>
      <c r="AH11" s="103">
        <f>IF('在宅生活改善調査（利用者票）'!AF20="○",1,0)</f>
        <v>0</v>
      </c>
      <c r="AI11" s="103">
        <f>IF('在宅生活改善調査（利用者票）'!AG20="○",1,0)</f>
        <v>0</v>
      </c>
      <c r="AJ11" s="103">
        <f>IF('在宅生活改善調査（利用者票）'!AH20="○",1,0)</f>
        <v>0</v>
      </c>
      <c r="AK11" s="103">
        <f t="shared" si="3"/>
        <v>0</v>
      </c>
      <c r="AL11" s="103">
        <f>IF('在宅生活改善調査（利用者票）'!AI20="○",1,0)</f>
        <v>0</v>
      </c>
      <c r="AM11" s="103">
        <f>IF('在宅生活改善調査（利用者票）'!AJ20="○",1,0)</f>
        <v>0</v>
      </c>
      <c r="AN11" s="103">
        <f>IF('在宅生活改善調査（利用者票）'!AK20="○",1,0)</f>
        <v>0</v>
      </c>
      <c r="AO11" s="103">
        <f>IF('在宅生活改善調査（利用者票）'!AL20="○",1,0)</f>
        <v>0</v>
      </c>
      <c r="AP11" s="103">
        <f>IF('在宅生活改善調査（利用者票）'!AM20="○",1,0)</f>
        <v>0</v>
      </c>
      <c r="AQ11" s="103">
        <f>IF('在宅生活改善調査（利用者票）'!AN20="○",1,0)</f>
        <v>0</v>
      </c>
      <c r="AR11" s="103">
        <f>IF('在宅生活改善調査（利用者票）'!AO20="○",1,0)</f>
        <v>0</v>
      </c>
      <c r="AS11" s="103">
        <f>IF('在宅生活改善調査（利用者票）'!AP20="○",1,0)</f>
        <v>0</v>
      </c>
      <c r="AT11" s="103">
        <f>IF('在宅生活改善調査（利用者票）'!AQ20="○",1,0)</f>
        <v>0</v>
      </c>
      <c r="AU11" s="103">
        <f>IF('在宅生活改善調査（利用者票）'!AR20="○",1,0)</f>
        <v>0</v>
      </c>
      <c r="AV11" s="103">
        <f>IF('在宅生活改善調査（利用者票）'!AS20="○",1,0)</f>
        <v>0</v>
      </c>
      <c r="AW11" s="103">
        <f t="shared" si="4"/>
        <v>0</v>
      </c>
      <c r="AX11" s="103">
        <f>IF('在宅生活改善調査（利用者票）'!AT20="○",1,0)</f>
        <v>0</v>
      </c>
      <c r="AY11" s="103">
        <f>IF('在宅生活改善調査（利用者票）'!AU20="○",1,0)</f>
        <v>0</v>
      </c>
      <c r="AZ11" s="103">
        <f>IF('在宅生活改善調査（利用者票）'!AV20="○",1,0)</f>
        <v>0</v>
      </c>
      <c r="BA11" s="103">
        <f>IF('在宅生活改善調査（利用者票）'!AW20="○",1,0)</f>
        <v>0</v>
      </c>
      <c r="BB11" s="103">
        <f>IF('在宅生活改善調査（利用者票）'!AX20="○",1,0)</f>
        <v>0</v>
      </c>
      <c r="BC11" s="103">
        <f>IF('在宅生活改善調査（利用者票）'!AY20="○",1,0)</f>
        <v>0</v>
      </c>
      <c r="BD11" s="103">
        <f>IF('在宅生活改善調査（利用者票）'!AZ20="○",1,0)</f>
        <v>0</v>
      </c>
      <c r="BE11" s="103">
        <f>IF('在宅生活改善調査（利用者票）'!BA20="○",1,0)</f>
        <v>0</v>
      </c>
      <c r="BF11" s="103">
        <f>IF('在宅生活改善調査（利用者票）'!BB20="○",1,0)</f>
        <v>0</v>
      </c>
      <c r="BG11" s="103">
        <f>IF('在宅生活改善調査（利用者票）'!BC20="○",1,0)</f>
        <v>0</v>
      </c>
      <c r="BH11" s="103">
        <f>IF('在宅生活改善調査（利用者票）'!BD20="○",1,0)</f>
        <v>0</v>
      </c>
      <c r="BI11" s="103">
        <f>IF('在宅生活改善調査（利用者票）'!BE20="○",1,0)</f>
        <v>0</v>
      </c>
      <c r="BJ11" s="103">
        <f>IF('在宅生活改善調査（利用者票）'!BF20="○",1,0)</f>
        <v>0</v>
      </c>
      <c r="BK11" s="103">
        <f>IF('在宅生活改善調査（利用者票）'!BG20="○",1,0)</f>
        <v>0</v>
      </c>
      <c r="BL11" s="103">
        <f>IF('在宅生活改善調査（利用者票）'!BH20="○",1,0)</f>
        <v>0</v>
      </c>
      <c r="BM11" s="103">
        <f t="shared" si="5"/>
        <v>0</v>
      </c>
      <c r="BN11" s="103">
        <f>'在宅生活改善調査（利用者票）'!BI20</f>
        <v>0</v>
      </c>
      <c r="BO11" s="103">
        <f>IF('在宅生活改善調査（利用者票）'!BJ20="○",1,0)</f>
        <v>0</v>
      </c>
      <c r="BP11" s="103">
        <f>IF('在宅生活改善調査（利用者票）'!BK20="○",1,0)</f>
        <v>0</v>
      </c>
      <c r="BQ11" s="103">
        <f>IF('在宅生活改善調査（利用者票）'!BL20="○",1,0)</f>
        <v>0</v>
      </c>
      <c r="BR11" s="103">
        <f>IF('在宅生活改善調査（利用者票）'!BM20="○",1,0)</f>
        <v>0</v>
      </c>
      <c r="BS11" s="103">
        <f>IF('在宅生活改善調査（利用者票）'!BN20="○",1,0)</f>
        <v>0</v>
      </c>
      <c r="BT11" s="103">
        <f>IF('在宅生活改善調査（利用者票）'!BO20="○",1,0)</f>
        <v>0</v>
      </c>
      <c r="BU11" s="103">
        <f>IF('在宅生活改善調査（利用者票）'!BP20="○",1,0)</f>
        <v>0</v>
      </c>
      <c r="BV11" s="103">
        <f>IF('在宅生活改善調査（利用者票）'!BQ20="○",1,0)</f>
        <v>0</v>
      </c>
      <c r="BW11" s="103">
        <f>IF('在宅生活改善調査（利用者票）'!BR20="○",1,0)</f>
        <v>0</v>
      </c>
      <c r="BX11" s="103">
        <f>IF('在宅生活改善調査（利用者票）'!BS20="○",1,0)</f>
        <v>0</v>
      </c>
      <c r="BY11" s="103">
        <f>IF('在宅生活改善調査（利用者票）'!BT20="○",1,0)</f>
        <v>0</v>
      </c>
      <c r="BZ11" s="103">
        <f>IF('在宅生活改善調査（利用者票）'!BU20="○",1,0)</f>
        <v>0</v>
      </c>
      <c r="CA11" s="103">
        <f>IF('在宅生活改善調査（利用者票）'!BV20="○",1,0)</f>
        <v>0</v>
      </c>
      <c r="CB11" s="103">
        <f>IF('在宅生活改善調査（利用者票）'!BW20="○",1,0)</f>
        <v>0</v>
      </c>
      <c r="CC11" s="103">
        <f>IF('在宅生活改善調査（利用者票）'!BX20="○",1,0)</f>
        <v>0</v>
      </c>
      <c r="CD11" s="103">
        <f>IF('在宅生活改善調査（利用者票）'!BY20="○",1,0)</f>
        <v>0</v>
      </c>
      <c r="CE11" s="103">
        <f>IF('在宅生活改善調査（利用者票）'!BZ20="○",1,0)</f>
        <v>0</v>
      </c>
      <c r="CF11" s="103">
        <f>IF('在宅生活改善調査（利用者票）'!CA20="○",1,0)</f>
        <v>0</v>
      </c>
      <c r="CG11" s="103">
        <f>IF('在宅生活改善調査（利用者票）'!CB20="○",1,0)</f>
        <v>0</v>
      </c>
      <c r="CH11" s="103">
        <f t="shared" si="6"/>
        <v>0</v>
      </c>
      <c r="CI11" s="103">
        <f t="shared" si="7"/>
        <v>0</v>
      </c>
      <c r="CJ11" s="103">
        <f t="shared" si="8"/>
        <v>0</v>
      </c>
      <c r="CK11" s="103">
        <f t="shared" si="9"/>
        <v>0</v>
      </c>
      <c r="CL11" s="103">
        <f>'在宅生活改善調査（利用者票）'!CC20</f>
        <v>0</v>
      </c>
      <c r="CM11" s="103">
        <f>'在宅生活改善調査（利用者票）'!CD20</f>
        <v>0</v>
      </c>
      <c r="CN11" s="103">
        <f>'在宅生活改善調査（利用者票）'!CE20</f>
        <v>0</v>
      </c>
    </row>
    <row r="12" spans="1:92">
      <c r="A12" s="103">
        <f>'在宅生活改善調査（利用者票）'!B21</f>
        <v>0</v>
      </c>
      <c r="B12" s="103">
        <f>'在宅生活改善調査（利用者票）'!C21</f>
        <v>0</v>
      </c>
      <c r="C12" s="103">
        <f>'在宅生活改善調査（利用者票）'!D21</f>
        <v>0</v>
      </c>
      <c r="D12" s="103">
        <f>IF('在宅生活改善調査（利用者票）'!E21="○",1,0)</f>
        <v>0</v>
      </c>
      <c r="E12" s="103">
        <f>IF('在宅生活改善調査（利用者票）'!F21="○",1,0)</f>
        <v>0</v>
      </c>
      <c r="F12" s="103">
        <f>IF('在宅生活改善調査（利用者票）'!G21="○",1,0)</f>
        <v>0</v>
      </c>
      <c r="G12" s="103">
        <f>IF('在宅生活改善調査（利用者票）'!H21="○",1,0)</f>
        <v>0</v>
      </c>
      <c r="H12" s="103">
        <f>IF('在宅生活改善調査（利用者票）'!I21="○",1,0)</f>
        <v>0</v>
      </c>
      <c r="I12" s="103">
        <f>IF('在宅生活改善調査（利用者票）'!J21="○",1,0)</f>
        <v>0</v>
      </c>
      <c r="J12" s="103">
        <f>IF('在宅生活改善調査（利用者票）'!K21="○",1,0)</f>
        <v>0</v>
      </c>
      <c r="K12" s="103">
        <f t="shared" si="0"/>
        <v>0</v>
      </c>
      <c r="L12" s="103">
        <f>IF('在宅生活改善調査（利用者票）'!L21="○",1,0)</f>
        <v>0</v>
      </c>
      <c r="M12" s="103">
        <f>IF('在宅生活改善調査（利用者票）'!M21="○",1,0)</f>
        <v>0</v>
      </c>
      <c r="N12" s="103">
        <f>IF('在宅生活改善調査（利用者票）'!N21="○",1,0)</f>
        <v>0</v>
      </c>
      <c r="O12" s="103">
        <f>IF('在宅生活改善調査（利用者票）'!O21="○",1,0)</f>
        <v>0</v>
      </c>
      <c r="P12" s="103">
        <f>IF('在宅生活改善調査（利用者票）'!P21="○",1,0)</f>
        <v>0</v>
      </c>
      <c r="Q12" s="103">
        <f>IF('在宅生活改善調査（利用者票）'!Q21="○",1,0)</f>
        <v>0</v>
      </c>
      <c r="R12" s="103">
        <f>IF('在宅生活改善調査（利用者票）'!R21="○",1,0)</f>
        <v>0</v>
      </c>
      <c r="S12" s="103">
        <f t="shared" si="1"/>
        <v>0</v>
      </c>
      <c r="T12" s="103">
        <f>IF('在宅生活改善調査（利用者票）'!S21="○",1,0)</f>
        <v>0</v>
      </c>
      <c r="U12" s="103">
        <f>IF('在宅生活改善調査（利用者票）'!T21="○",1,0)</f>
        <v>0</v>
      </c>
      <c r="V12" s="103">
        <f>IF('在宅生活改善調査（利用者票）'!U21="○",1,0)</f>
        <v>0</v>
      </c>
      <c r="W12" s="103">
        <f>IF('在宅生活改善調査（利用者票）'!V21="○",1,0)</f>
        <v>0</v>
      </c>
      <c r="X12" s="103">
        <f>IF('在宅生活改善調査（利用者票）'!W21="○",1,0)</f>
        <v>0</v>
      </c>
      <c r="Y12" s="103">
        <f>IF('在宅生活改善調査（利用者票）'!X21="○",1,0)</f>
        <v>0</v>
      </c>
      <c r="Z12" s="103">
        <f>IF('在宅生活改善調査（利用者票）'!Y21="○",1,0)</f>
        <v>0</v>
      </c>
      <c r="AA12" s="103">
        <f>IF('在宅生活改善調査（利用者票）'!Z21="○",1,0)</f>
        <v>0</v>
      </c>
      <c r="AB12" s="103">
        <f t="shared" si="2"/>
        <v>0</v>
      </c>
      <c r="AC12" s="103">
        <f>IF('在宅生活改善調査（利用者票）'!AA21="○",1,0)</f>
        <v>0</v>
      </c>
      <c r="AD12" s="103">
        <f>IF('在宅生活改善調査（利用者票）'!AB21="○",1,0)</f>
        <v>0</v>
      </c>
      <c r="AE12" s="103">
        <f>IF('在宅生活改善調査（利用者票）'!AC21="○",1,0)</f>
        <v>0</v>
      </c>
      <c r="AF12" s="103">
        <f>IF('在宅生活改善調査（利用者票）'!AD21="○",1,0)</f>
        <v>0</v>
      </c>
      <c r="AG12" s="103">
        <f>IF('在宅生活改善調査（利用者票）'!AE21="○",1,0)</f>
        <v>0</v>
      </c>
      <c r="AH12" s="103">
        <f>IF('在宅生活改善調査（利用者票）'!AF21="○",1,0)</f>
        <v>0</v>
      </c>
      <c r="AI12" s="103">
        <f>IF('在宅生活改善調査（利用者票）'!AG21="○",1,0)</f>
        <v>0</v>
      </c>
      <c r="AJ12" s="103">
        <f>IF('在宅生活改善調査（利用者票）'!AH21="○",1,0)</f>
        <v>0</v>
      </c>
      <c r="AK12" s="103">
        <f t="shared" si="3"/>
        <v>0</v>
      </c>
      <c r="AL12" s="103">
        <f>IF('在宅生活改善調査（利用者票）'!AI21="○",1,0)</f>
        <v>0</v>
      </c>
      <c r="AM12" s="103">
        <f>IF('在宅生活改善調査（利用者票）'!AJ21="○",1,0)</f>
        <v>0</v>
      </c>
      <c r="AN12" s="103">
        <f>IF('在宅生活改善調査（利用者票）'!AK21="○",1,0)</f>
        <v>0</v>
      </c>
      <c r="AO12" s="103">
        <f>IF('在宅生活改善調査（利用者票）'!AL21="○",1,0)</f>
        <v>0</v>
      </c>
      <c r="AP12" s="103">
        <f>IF('在宅生活改善調査（利用者票）'!AM21="○",1,0)</f>
        <v>0</v>
      </c>
      <c r="AQ12" s="103">
        <f>IF('在宅生活改善調査（利用者票）'!AN21="○",1,0)</f>
        <v>0</v>
      </c>
      <c r="AR12" s="103">
        <f>IF('在宅生活改善調査（利用者票）'!AO21="○",1,0)</f>
        <v>0</v>
      </c>
      <c r="AS12" s="103">
        <f>IF('在宅生活改善調査（利用者票）'!AP21="○",1,0)</f>
        <v>0</v>
      </c>
      <c r="AT12" s="103">
        <f>IF('在宅生活改善調査（利用者票）'!AQ21="○",1,0)</f>
        <v>0</v>
      </c>
      <c r="AU12" s="103">
        <f>IF('在宅生活改善調査（利用者票）'!AR21="○",1,0)</f>
        <v>0</v>
      </c>
      <c r="AV12" s="103">
        <f>IF('在宅生活改善調査（利用者票）'!AS21="○",1,0)</f>
        <v>0</v>
      </c>
      <c r="AW12" s="103">
        <f t="shared" si="4"/>
        <v>0</v>
      </c>
      <c r="AX12" s="103">
        <f>IF('在宅生活改善調査（利用者票）'!AT21="○",1,0)</f>
        <v>0</v>
      </c>
      <c r="AY12" s="103">
        <f>IF('在宅生活改善調査（利用者票）'!AU21="○",1,0)</f>
        <v>0</v>
      </c>
      <c r="AZ12" s="103">
        <f>IF('在宅生活改善調査（利用者票）'!AV21="○",1,0)</f>
        <v>0</v>
      </c>
      <c r="BA12" s="103">
        <f>IF('在宅生活改善調査（利用者票）'!AW21="○",1,0)</f>
        <v>0</v>
      </c>
      <c r="BB12" s="103">
        <f>IF('在宅生活改善調査（利用者票）'!AX21="○",1,0)</f>
        <v>0</v>
      </c>
      <c r="BC12" s="103">
        <f>IF('在宅生活改善調査（利用者票）'!AY21="○",1,0)</f>
        <v>0</v>
      </c>
      <c r="BD12" s="103">
        <f>IF('在宅生活改善調査（利用者票）'!AZ21="○",1,0)</f>
        <v>0</v>
      </c>
      <c r="BE12" s="103">
        <f>IF('在宅生活改善調査（利用者票）'!BA21="○",1,0)</f>
        <v>0</v>
      </c>
      <c r="BF12" s="103">
        <f>IF('在宅生活改善調査（利用者票）'!BB21="○",1,0)</f>
        <v>0</v>
      </c>
      <c r="BG12" s="103">
        <f>IF('在宅生活改善調査（利用者票）'!BC21="○",1,0)</f>
        <v>0</v>
      </c>
      <c r="BH12" s="103">
        <f>IF('在宅生活改善調査（利用者票）'!BD21="○",1,0)</f>
        <v>0</v>
      </c>
      <c r="BI12" s="103">
        <f>IF('在宅生活改善調査（利用者票）'!BE21="○",1,0)</f>
        <v>0</v>
      </c>
      <c r="BJ12" s="103">
        <f>IF('在宅生活改善調査（利用者票）'!BF21="○",1,0)</f>
        <v>0</v>
      </c>
      <c r="BK12" s="103">
        <f>IF('在宅生活改善調査（利用者票）'!BG21="○",1,0)</f>
        <v>0</v>
      </c>
      <c r="BL12" s="103">
        <f>IF('在宅生活改善調査（利用者票）'!BH21="○",1,0)</f>
        <v>0</v>
      </c>
      <c r="BM12" s="103">
        <f t="shared" si="5"/>
        <v>0</v>
      </c>
      <c r="BN12" s="103">
        <f>'在宅生活改善調査（利用者票）'!BI21</f>
        <v>0</v>
      </c>
      <c r="BO12" s="103">
        <f>IF('在宅生活改善調査（利用者票）'!BJ21="○",1,0)</f>
        <v>0</v>
      </c>
      <c r="BP12" s="103">
        <f>IF('在宅生活改善調査（利用者票）'!BK21="○",1,0)</f>
        <v>0</v>
      </c>
      <c r="BQ12" s="103">
        <f>IF('在宅生活改善調査（利用者票）'!BL21="○",1,0)</f>
        <v>0</v>
      </c>
      <c r="BR12" s="103">
        <f>IF('在宅生活改善調査（利用者票）'!BM21="○",1,0)</f>
        <v>0</v>
      </c>
      <c r="BS12" s="103">
        <f>IF('在宅生活改善調査（利用者票）'!BN21="○",1,0)</f>
        <v>0</v>
      </c>
      <c r="BT12" s="103">
        <f>IF('在宅生活改善調査（利用者票）'!BO21="○",1,0)</f>
        <v>0</v>
      </c>
      <c r="BU12" s="103">
        <f>IF('在宅生活改善調査（利用者票）'!BP21="○",1,0)</f>
        <v>0</v>
      </c>
      <c r="BV12" s="103">
        <f>IF('在宅生活改善調査（利用者票）'!BQ21="○",1,0)</f>
        <v>0</v>
      </c>
      <c r="BW12" s="103">
        <f>IF('在宅生活改善調査（利用者票）'!BR21="○",1,0)</f>
        <v>0</v>
      </c>
      <c r="BX12" s="103">
        <f>IF('在宅生活改善調査（利用者票）'!BS21="○",1,0)</f>
        <v>0</v>
      </c>
      <c r="BY12" s="103">
        <f>IF('在宅生活改善調査（利用者票）'!BT21="○",1,0)</f>
        <v>0</v>
      </c>
      <c r="BZ12" s="103">
        <f>IF('在宅生活改善調査（利用者票）'!BU21="○",1,0)</f>
        <v>0</v>
      </c>
      <c r="CA12" s="103">
        <f>IF('在宅生活改善調査（利用者票）'!BV21="○",1,0)</f>
        <v>0</v>
      </c>
      <c r="CB12" s="103">
        <f>IF('在宅生活改善調査（利用者票）'!BW21="○",1,0)</f>
        <v>0</v>
      </c>
      <c r="CC12" s="103">
        <f>IF('在宅生活改善調査（利用者票）'!BX21="○",1,0)</f>
        <v>0</v>
      </c>
      <c r="CD12" s="103">
        <f>IF('在宅生活改善調査（利用者票）'!BY21="○",1,0)</f>
        <v>0</v>
      </c>
      <c r="CE12" s="103">
        <f>IF('在宅生活改善調査（利用者票）'!BZ21="○",1,0)</f>
        <v>0</v>
      </c>
      <c r="CF12" s="103">
        <f>IF('在宅生活改善調査（利用者票）'!CA21="○",1,0)</f>
        <v>0</v>
      </c>
      <c r="CG12" s="103">
        <f>IF('在宅生活改善調査（利用者票）'!CB21="○",1,0)</f>
        <v>0</v>
      </c>
      <c r="CH12" s="103">
        <f t="shared" si="6"/>
        <v>0</v>
      </c>
      <c r="CI12" s="103">
        <f t="shared" si="7"/>
        <v>0</v>
      </c>
      <c r="CJ12" s="103">
        <f t="shared" si="8"/>
        <v>0</v>
      </c>
      <c r="CK12" s="103">
        <f t="shared" si="9"/>
        <v>0</v>
      </c>
      <c r="CL12" s="103">
        <f>'在宅生活改善調査（利用者票）'!CC21</f>
        <v>0</v>
      </c>
      <c r="CM12" s="103">
        <f>'在宅生活改善調査（利用者票）'!CD21</f>
        <v>0</v>
      </c>
      <c r="CN12" s="103">
        <f>'在宅生活改善調査（利用者票）'!CE21</f>
        <v>0</v>
      </c>
    </row>
    <row r="13" spans="1:92">
      <c r="A13" s="103">
        <f>'在宅生活改善調査（利用者票）'!B22</f>
        <v>0</v>
      </c>
      <c r="B13" s="103">
        <f>'在宅生活改善調査（利用者票）'!C22</f>
        <v>0</v>
      </c>
      <c r="C13" s="103">
        <f>'在宅生活改善調査（利用者票）'!D22</f>
        <v>0</v>
      </c>
      <c r="D13" s="103">
        <f>IF('在宅生活改善調査（利用者票）'!E22="○",1,0)</f>
        <v>0</v>
      </c>
      <c r="E13" s="103">
        <f>IF('在宅生活改善調査（利用者票）'!F22="○",1,0)</f>
        <v>0</v>
      </c>
      <c r="F13" s="103">
        <f>IF('在宅生活改善調査（利用者票）'!G22="○",1,0)</f>
        <v>0</v>
      </c>
      <c r="G13" s="103">
        <f>IF('在宅生活改善調査（利用者票）'!H22="○",1,0)</f>
        <v>0</v>
      </c>
      <c r="H13" s="103">
        <f>IF('在宅生活改善調査（利用者票）'!I22="○",1,0)</f>
        <v>0</v>
      </c>
      <c r="I13" s="103">
        <f>IF('在宅生活改善調査（利用者票）'!J22="○",1,0)</f>
        <v>0</v>
      </c>
      <c r="J13" s="103">
        <f>IF('在宅生活改善調査（利用者票）'!K22="○",1,0)</f>
        <v>0</v>
      </c>
      <c r="K13" s="103">
        <f t="shared" si="0"/>
        <v>0</v>
      </c>
      <c r="L13" s="103">
        <f>IF('在宅生活改善調査（利用者票）'!L22="○",1,0)</f>
        <v>0</v>
      </c>
      <c r="M13" s="103">
        <f>IF('在宅生活改善調査（利用者票）'!M22="○",1,0)</f>
        <v>0</v>
      </c>
      <c r="N13" s="103">
        <f>IF('在宅生活改善調査（利用者票）'!N22="○",1,0)</f>
        <v>0</v>
      </c>
      <c r="O13" s="103">
        <f>IF('在宅生活改善調査（利用者票）'!O22="○",1,0)</f>
        <v>0</v>
      </c>
      <c r="P13" s="103">
        <f>IF('在宅生活改善調査（利用者票）'!P22="○",1,0)</f>
        <v>0</v>
      </c>
      <c r="Q13" s="103">
        <f>IF('在宅生活改善調査（利用者票）'!Q22="○",1,0)</f>
        <v>0</v>
      </c>
      <c r="R13" s="103">
        <f>IF('在宅生活改善調査（利用者票）'!R22="○",1,0)</f>
        <v>0</v>
      </c>
      <c r="S13" s="103">
        <f t="shared" si="1"/>
        <v>0</v>
      </c>
      <c r="T13" s="103">
        <f>IF('在宅生活改善調査（利用者票）'!S22="○",1,0)</f>
        <v>0</v>
      </c>
      <c r="U13" s="103">
        <f>IF('在宅生活改善調査（利用者票）'!T22="○",1,0)</f>
        <v>0</v>
      </c>
      <c r="V13" s="103">
        <f>IF('在宅生活改善調査（利用者票）'!U22="○",1,0)</f>
        <v>0</v>
      </c>
      <c r="W13" s="103">
        <f>IF('在宅生活改善調査（利用者票）'!V22="○",1,0)</f>
        <v>0</v>
      </c>
      <c r="X13" s="103">
        <f>IF('在宅生活改善調査（利用者票）'!W22="○",1,0)</f>
        <v>0</v>
      </c>
      <c r="Y13" s="103">
        <f>IF('在宅生活改善調査（利用者票）'!X22="○",1,0)</f>
        <v>0</v>
      </c>
      <c r="Z13" s="103">
        <f>IF('在宅生活改善調査（利用者票）'!Y22="○",1,0)</f>
        <v>0</v>
      </c>
      <c r="AA13" s="103">
        <f>IF('在宅生活改善調査（利用者票）'!Z22="○",1,0)</f>
        <v>0</v>
      </c>
      <c r="AB13" s="103">
        <f t="shared" si="2"/>
        <v>0</v>
      </c>
      <c r="AC13" s="103">
        <f>IF('在宅生活改善調査（利用者票）'!AA22="○",1,0)</f>
        <v>0</v>
      </c>
      <c r="AD13" s="103">
        <f>IF('在宅生活改善調査（利用者票）'!AB22="○",1,0)</f>
        <v>0</v>
      </c>
      <c r="AE13" s="103">
        <f>IF('在宅生活改善調査（利用者票）'!AC22="○",1,0)</f>
        <v>0</v>
      </c>
      <c r="AF13" s="103">
        <f>IF('在宅生活改善調査（利用者票）'!AD22="○",1,0)</f>
        <v>0</v>
      </c>
      <c r="AG13" s="103">
        <f>IF('在宅生活改善調査（利用者票）'!AE22="○",1,0)</f>
        <v>0</v>
      </c>
      <c r="AH13" s="103">
        <f>IF('在宅生活改善調査（利用者票）'!AF22="○",1,0)</f>
        <v>0</v>
      </c>
      <c r="AI13" s="103">
        <f>IF('在宅生活改善調査（利用者票）'!AG22="○",1,0)</f>
        <v>0</v>
      </c>
      <c r="AJ13" s="103">
        <f>IF('在宅生活改善調査（利用者票）'!AH22="○",1,0)</f>
        <v>0</v>
      </c>
      <c r="AK13" s="103">
        <f t="shared" si="3"/>
        <v>0</v>
      </c>
      <c r="AL13" s="103">
        <f>IF('在宅生活改善調査（利用者票）'!AI22="○",1,0)</f>
        <v>0</v>
      </c>
      <c r="AM13" s="103">
        <f>IF('在宅生活改善調査（利用者票）'!AJ22="○",1,0)</f>
        <v>0</v>
      </c>
      <c r="AN13" s="103">
        <f>IF('在宅生活改善調査（利用者票）'!AK22="○",1,0)</f>
        <v>0</v>
      </c>
      <c r="AO13" s="103">
        <f>IF('在宅生活改善調査（利用者票）'!AL22="○",1,0)</f>
        <v>0</v>
      </c>
      <c r="AP13" s="103">
        <f>IF('在宅生活改善調査（利用者票）'!AM22="○",1,0)</f>
        <v>0</v>
      </c>
      <c r="AQ13" s="103">
        <f>IF('在宅生活改善調査（利用者票）'!AN22="○",1,0)</f>
        <v>0</v>
      </c>
      <c r="AR13" s="103">
        <f>IF('在宅生活改善調査（利用者票）'!AO22="○",1,0)</f>
        <v>0</v>
      </c>
      <c r="AS13" s="103">
        <f>IF('在宅生活改善調査（利用者票）'!AP22="○",1,0)</f>
        <v>0</v>
      </c>
      <c r="AT13" s="103">
        <f>IF('在宅生活改善調査（利用者票）'!AQ22="○",1,0)</f>
        <v>0</v>
      </c>
      <c r="AU13" s="103">
        <f>IF('在宅生活改善調査（利用者票）'!AR22="○",1,0)</f>
        <v>0</v>
      </c>
      <c r="AV13" s="103">
        <f>IF('在宅生活改善調査（利用者票）'!AS22="○",1,0)</f>
        <v>0</v>
      </c>
      <c r="AW13" s="103">
        <f t="shared" si="4"/>
        <v>0</v>
      </c>
      <c r="AX13" s="103">
        <f>IF('在宅生活改善調査（利用者票）'!AT22="○",1,0)</f>
        <v>0</v>
      </c>
      <c r="AY13" s="103">
        <f>IF('在宅生活改善調査（利用者票）'!AU22="○",1,0)</f>
        <v>0</v>
      </c>
      <c r="AZ13" s="103">
        <f>IF('在宅生活改善調査（利用者票）'!AV22="○",1,0)</f>
        <v>0</v>
      </c>
      <c r="BA13" s="103">
        <f>IF('在宅生活改善調査（利用者票）'!AW22="○",1,0)</f>
        <v>0</v>
      </c>
      <c r="BB13" s="103">
        <f>IF('在宅生活改善調査（利用者票）'!AX22="○",1,0)</f>
        <v>0</v>
      </c>
      <c r="BC13" s="103">
        <f>IF('在宅生活改善調査（利用者票）'!AY22="○",1,0)</f>
        <v>0</v>
      </c>
      <c r="BD13" s="103">
        <f>IF('在宅生活改善調査（利用者票）'!AZ22="○",1,0)</f>
        <v>0</v>
      </c>
      <c r="BE13" s="103">
        <f>IF('在宅生活改善調査（利用者票）'!BA22="○",1,0)</f>
        <v>0</v>
      </c>
      <c r="BF13" s="103">
        <f>IF('在宅生活改善調査（利用者票）'!BB22="○",1,0)</f>
        <v>0</v>
      </c>
      <c r="BG13" s="103">
        <f>IF('在宅生活改善調査（利用者票）'!BC22="○",1,0)</f>
        <v>0</v>
      </c>
      <c r="BH13" s="103">
        <f>IF('在宅生活改善調査（利用者票）'!BD22="○",1,0)</f>
        <v>0</v>
      </c>
      <c r="BI13" s="103">
        <f>IF('在宅生活改善調査（利用者票）'!BE22="○",1,0)</f>
        <v>0</v>
      </c>
      <c r="BJ13" s="103">
        <f>IF('在宅生活改善調査（利用者票）'!BF22="○",1,0)</f>
        <v>0</v>
      </c>
      <c r="BK13" s="103">
        <f>IF('在宅生活改善調査（利用者票）'!BG22="○",1,0)</f>
        <v>0</v>
      </c>
      <c r="BL13" s="103">
        <f>IF('在宅生活改善調査（利用者票）'!BH22="○",1,0)</f>
        <v>0</v>
      </c>
      <c r="BM13" s="103">
        <f t="shared" si="5"/>
        <v>0</v>
      </c>
      <c r="BN13" s="103">
        <f>'在宅生活改善調査（利用者票）'!BI22</f>
        <v>0</v>
      </c>
      <c r="BO13" s="103">
        <f>IF('在宅生活改善調査（利用者票）'!BJ22="○",1,0)</f>
        <v>0</v>
      </c>
      <c r="BP13" s="103">
        <f>IF('在宅生活改善調査（利用者票）'!BK22="○",1,0)</f>
        <v>0</v>
      </c>
      <c r="BQ13" s="103">
        <f>IF('在宅生活改善調査（利用者票）'!BL22="○",1,0)</f>
        <v>0</v>
      </c>
      <c r="BR13" s="103">
        <f>IF('在宅生活改善調査（利用者票）'!BM22="○",1,0)</f>
        <v>0</v>
      </c>
      <c r="BS13" s="103">
        <f>IF('在宅生活改善調査（利用者票）'!BN22="○",1,0)</f>
        <v>0</v>
      </c>
      <c r="BT13" s="103">
        <f>IF('在宅生活改善調査（利用者票）'!BO22="○",1,0)</f>
        <v>0</v>
      </c>
      <c r="BU13" s="103">
        <f>IF('在宅生活改善調査（利用者票）'!BP22="○",1,0)</f>
        <v>0</v>
      </c>
      <c r="BV13" s="103">
        <f>IF('在宅生活改善調査（利用者票）'!BQ22="○",1,0)</f>
        <v>0</v>
      </c>
      <c r="BW13" s="103">
        <f>IF('在宅生活改善調査（利用者票）'!BR22="○",1,0)</f>
        <v>0</v>
      </c>
      <c r="BX13" s="103">
        <f>IF('在宅生活改善調査（利用者票）'!BS22="○",1,0)</f>
        <v>0</v>
      </c>
      <c r="BY13" s="103">
        <f>IF('在宅生活改善調査（利用者票）'!BT22="○",1,0)</f>
        <v>0</v>
      </c>
      <c r="BZ13" s="103">
        <f>IF('在宅生活改善調査（利用者票）'!BU22="○",1,0)</f>
        <v>0</v>
      </c>
      <c r="CA13" s="103">
        <f>IF('在宅生活改善調査（利用者票）'!BV22="○",1,0)</f>
        <v>0</v>
      </c>
      <c r="CB13" s="103">
        <f>IF('在宅生活改善調査（利用者票）'!BW22="○",1,0)</f>
        <v>0</v>
      </c>
      <c r="CC13" s="103">
        <f>IF('在宅生活改善調査（利用者票）'!BX22="○",1,0)</f>
        <v>0</v>
      </c>
      <c r="CD13" s="103">
        <f>IF('在宅生活改善調査（利用者票）'!BY22="○",1,0)</f>
        <v>0</v>
      </c>
      <c r="CE13" s="103">
        <f>IF('在宅生活改善調査（利用者票）'!BZ22="○",1,0)</f>
        <v>0</v>
      </c>
      <c r="CF13" s="103">
        <f>IF('在宅生活改善調査（利用者票）'!CA22="○",1,0)</f>
        <v>0</v>
      </c>
      <c r="CG13" s="103">
        <f>IF('在宅生活改善調査（利用者票）'!CB22="○",1,0)</f>
        <v>0</v>
      </c>
      <c r="CH13" s="103">
        <f t="shared" si="6"/>
        <v>0</v>
      </c>
      <c r="CI13" s="103">
        <f t="shared" si="7"/>
        <v>0</v>
      </c>
      <c r="CJ13" s="103">
        <f t="shared" si="8"/>
        <v>0</v>
      </c>
      <c r="CK13" s="103">
        <f t="shared" si="9"/>
        <v>0</v>
      </c>
      <c r="CL13" s="103">
        <f>'在宅生活改善調査（利用者票）'!CC22</f>
        <v>0</v>
      </c>
      <c r="CM13" s="103">
        <f>'在宅生活改善調査（利用者票）'!CD22</f>
        <v>0</v>
      </c>
      <c r="CN13" s="103">
        <f>'在宅生活改善調査（利用者票）'!CE22</f>
        <v>0</v>
      </c>
    </row>
    <row r="14" spans="1:92">
      <c r="A14" s="103">
        <f>'在宅生活改善調査（利用者票）'!B23</f>
        <v>0</v>
      </c>
      <c r="B14" s="103">
        <f>'在宅生活改善調査（利用者票）'!C23</f>
        <v>0</v>
      </c>
      <c r="C14" s="103">
        <f>'在宅生活改善調査（利用者票）'!D23</f>
        <v>0</v>
      </c>
      <c r="D14" s="103">
        <f>IF('在宅生活改善調査（利用者票）'!E23="○",1,0)</f>
        <v>0</v>
      </c>
      <c r="E14" s="103">
        <f>IF('在宅生活改善調査（利用者票）'!F23="○",1,0)</f>
        <v>0</v>
      </c>
      <c r="F14" s="103">
        <f>IF('在宅生活改善調査（利用者票）'!G23="○",1,0)</f>
        <v>0</v>
      </c>
      <c r="G14" s="103">
        <f>IF('在宅生活改善調査（利用者票）'!H23="○",1,0)</f>
        <v>0</v>
      </c>
      <c r="H14" s="103">
        <f>IF('在宅生活改善調査（利用者票）'!I23="○",1,0)</f>
        <v>0</v>
      </c>
      <c r="I14" s="103">
        <f>IF('在宅生活改善調査（利用者票）'!J23="○",1,0)</f>
        <v>0</v>
      </c>
      <c r="J14" s="103">
        <f>IF('在宅生活改善調査（利用者票）'!K23="○",1,0)</f>
        <v>0</v>
      </c>
      <c r="K14" s="103">
        <f t="shared" si="0"/>
        <v>0</v>
      </c>
      <c r="L14" s="103">
        <f>IF('在宅生活改善調査（利用者票）'!L23="○",1,0)</f>
        <v>0</v>
      </c>
      <c r="M14" s="103">
        <f>IF('在宅生活改善調査（利用者票）'!M23="○",1,0)</f>
        <v>0</v>
      </c>
      <c r="N14" s="103">
        <f>IF('在宅生活改善調査（利用者票）'!N23="○",1,0)</f>
        <v>0</v>
      </c>
      <c r="O14" s="103">
        <f>IF('在宅生活改善調査（利用者票）'!O23="○",1,0)</f>
        <v>0</v>
      </c>
      <c r="P14" s="103">
        <f>IF('在宅生活改善調査（利用者票）'!P23="○",1,0)</f>
        <v>0</v>
      </c>
      <c r="Q14" s="103">
        <f>IF('在宅生活改善調査（利用者票）'!Q23="○",1,0)</f>
        <v>0</v>
      </c>
      <c r="R14" s="103">
        <f>IF('在宅生活改善調査（利用者票）'!R23="○",1,0)</f>
        <v>0</v>
      </c>
      <c r="S14" s="103">
        <f t="shared" si="1"/>
        <v>0</v>
      </c>
      <c r="T14" s="103">
        <f>IF('在宅生活改善調査（利用者票）'!S23="○",1,0)</f>
        <v>0</v>
      </c>
      <c r="U14" s="103">
        <f>IF('在宅生活改善調査（利用者票）'!T23="○",1,0)</f>
        <v>0</v>
      </c>
      <c r="V14" s="103">
        <f>IF('在宅生活改善調査（利用者票）'!U23="○",1,0)</f>
        <v>0</v>
      </c>
      <c r="W14" s="103">
        <f>IF('在宅生活改善調査（利用者票）'!V23="○",1,0)</f>
        <v>0</v>
      </c>
      <c r="X14" s="103">
        <f>IF('在宅生活改善調査（利用者票）'!W23="○",1,0)</f>
        <v>0</v>
      </c>
      <c r="Y14" s="103">
        <f>IF('在宅生活改善調査（利用者票）'!X23="○",1,0)</f>
        <v>0</v>
      </c>
      <c r="Z14" s="103">
        <f>IF('在宅生活改善調査（利用者票）'!Y23="○",1,0)</f>
        <v>0</v>
      </c>
      <c r="AA14" s="103">
        <f>IF('在宅生活改善調査（利用者票）'!Z23="○",1,0)</f>
        <v>0</v>
      </c>
      <c r="AB14" s="103">
        <f t="shared" si="2"/>
        <v>0</v>
      </c>
      <c r="AC14" s="103">
        <f>IF('在宅生活改善調査（利用者票）'!AA23="○",1,0)</f>
        <v>0</v>
      </c>
      <c r="AD14" s="103">
        <f>IF('在宅生活改善調査（利用者票）'!AB23="○",1,0)</f>
        <v>0</v>
      </c>
      <c r="AE14" s="103">
        <f>IF('在宅生活改善調査（利用者票）'!AC23="○",1,0)</f>
        <v>0</v>
      </c>
      <c r="AF14" s="103">
        <f>IF('在宅生活改善調査（利用者票）'!AD23="○",1,0)</f>
        <v>0</v>
      </c>
      <c r="AG14" s="103">
        <f>IF('在宅生活改善調査（利用者票）'!AE23="○",1,0)</f>
        <v>0</v>
      </c>
      <c r="AH14" s="103">
        <f>IF('在宅生活改善調査（利用者票）'!AF23="○",1,0)</f>
        <v>0</v>
      </c>
      <c r="AI14" s="103">
        <f>IF('在宅生活改善調査（利用者票）'!AG23="○",1,0)</f>
        <v>0</v>
      </c>
      <c r="AJ14" s="103">
        <f>IF('在宅生活改善調査（利用者票）'!AH23="○",1,0)</f>
        <v>0</v>
      </c>
      <c r="AK14" s="103">
        <f t="shared" si="3"/>
        <v>0</v>
      </c>
      <c r="AL14" s="103">
        <f>IF('在宅生活改善調査（利用者票）'!AI23="○",1,0)</f>
        <v>0</v>
      </c>
      <c r="AM14" s="103">
        <f>IF('在宅生活改善調査（利用者票）'!AJ23="○",1,0)</f>
        <v>0</v>
      </c>
      <c r="AN14" s="103">
        <f>IF('在宅生活改善調査（利用者票）'!AK23="○",1,0)</f>
        <v>0</v>
      </c>
      <c r="AO14" s="103">
        <f>IF('在宅生活改善調査（利用者票）'!AL23="○",1,0)</f>
        <v>0</v>
      </c>
      <c r="AP14" s="103">
        <f>IF('在宅生活改善調査（利用者票）'!AM23="○",1,0)</f>
        <v>0</v>
      </c>
      <c r="AQ14" s="103">
        <f>IF('在宅生活改善調査（利用者票）'!AN23="○",1,0)</f>
        <v>0</v>
      </c>
      <c r="AR14" s="103">
        <f>IF('在宅生活改善調査（利用者票）'!AO23="○",1,0)</f>
        <v>0</v>
      </c>
      <c r="AS14" s="103">
        <f>IF('在宅生活改善調査（利用者票）'!AP23="○",1,0)</f>
        <v>0</v>
      </c>
      <c r="AT14" s="103">
        <f>IF('在宅生活改善調査（利用者票）'!AQ23="○",1,0)</f>
        <v>0</v>
      </c>
      <c r="AU14" s="103">
        <f>IF('在宅生活改善調査（利用者票）'!AR23="○",1,0)</f>
        <v>0</v>
      </c>
      <c r="AV14" s="103">
        <f>IF('在宅生活改善調査（利用者票）'!AS23="○",1,0)</f>
        <v>0</v>
      </c>
      <c r="AW14" s="103">
        <f t="shared" si="4"/>
        <v>0</v>
      </c>
      <c r="AX14" s="103">
        <f>IF('在宅生活改善調査（利用者票）'!AT23="○",1,0)</f>
        <v>0</v>
      </c>
      <c r="AY14" s="103">
        <f>IF('在宅生活改善調査（利用者票）'!AU23="○",1,0)</f>
        <v>0</v>
      </c>
      <c r="AZ14" s="103">
        <f>IF('在宅生活改善調査（利用者票）'!AV23="○",1,0)</f>
        <v>0</v>
      </c>
      <c r="BA14" s="103">
        <f>IF('在宅生活改善調査（利用者票）'!AW23="○",1,0)</f>
        <v>0</v>
      </c>
      <c r="BB14" s="103">
        <f>IF('在宅生活改善調査（利用者票）'!AX23="○",1,0)</f>
        <v>0</v>
      </c>
      <c r="BC14" s="103">
        <f>IF('在宅生活改善調査（利用者票）'!AY23="○",1,0)</f>
        <v>0</v>
      </c>
      <c r="BD14" s="103">
        <f>IF('在宅生活改善調査（利用者票）'!AZ23="○",1,0)</f>
        <v>0</v>
      </c>
      <c r="BE14" s="103">
        <f>IF('在宅生活改善調査（利用者票）'!BA23="○",1,0)</f>
        <v>0</v>
      </c>
      <c r="BF14" s="103">
        <f>IF('在宅生活改善調査（利用者票）'!BB23="○",1,0)</f>
        <v>0</v>
      </c>
      <c r="BG14" s="103">
        <f>IF('在宅生活改善調査（利用者票）'!BC23="○",1,0)</f>
        <v>0</v>
      </c>
      <c r="BH14" s="103">
        <f>IF('在宅生活改善調査（利用者票）'!BD23="○",1,0)</f>
        <v>0</v>
      </c>
      <c r="BI14" s="103">
        <f>IF('在宅生活改善調査（利用者票）'!BE23="○",1,0)</f>
        <v>0</v>
      </c>
      <c r="BJ14" s="103">
        <f>IF('在宅生活改善調査（利用者票）'!BF23="○",1,0)</f>
        <v>0</v>
      </c>
      <c r="BK14" s="103">
        <f>IF('在宅生活改善調査（利用者票）'!BG23="○",1,0)</f>
        <v>0</v>
      </c>
      <c r="BL14" s="103">
        <f>IF('在宅生活改善調査（利用者票）'!BH23="○",1,0)</f>
        <v>0</v>
      </c>
      <c r="BM14" s="103">
        <f t="shared" si="5"/>
        <v>0</v>
      </c>
      <c r="BN14" s="103">
        <f>'在宅生活改善調査（利用者票）'!BI23</f>
        <v>0</v>
      </c>
      <c r="BO14" s="103">
        <f>IF('在宅生活改善調査（利用者票）'!BJ23="○",1,0)</f>
        <v>0</v>
      </c>
      <c r="BP14" s="103">
        <f>IF('在宅生活改善調査（利用者票）'!BK23="○",1,0)</f>
        <v>0</v>
      </c>
      <c r="BQ14" s="103">
        <f>IF('在宅生活改善調査（利用者票）'!BL23="○",1,0)</f>
        <v>0</v>
      </c>
      <c r="BR14" s="103">
        <f>IF('在宅生活改善調査（利用者票）'!BM23="○",1,0)</f>
        <v>0</v>
      </c>
      <c r="BS14" s="103">
        <f>IF('在宅生活改善調査（利用者票）'!BN23="○",1,0)</f>
        <v>0</v>
      </c>
      <c r="BT14" s="103">
        <f>IF('在宅生活改善調査（利用者票）'!BO23="○",1,0)</f>
        <v>0</v>
      </c>
      <c r="BU14" s="103">
        <f>IF('在宅生活改善調査（利用者票）'!BP23="○",1,0)</f>
        <v>0</v>
      </c>
      <c r="BV14" s="103">
        <f>IF('在宅生活改善調査（利用者票）'!BQ23="○",1,0)</f>
        <v>0</v>
      </c>
      <c r="BW14" s="103">
        <f>IF('在宅生活改善調査（利用者票）'!BR23="○",1,0)</f>
        <v>0</v>
      </c>
      <c r="BX14" s="103">
        <f>IF('在宅生活改善調査（利用者票）'!BS23="○",1,0)</f>
        <v>0</v>
      </c>
      <c r="BY14" s="103">
        <f>IF('在宅生活改善調査（利用者票）'!BT23="○",1,0)</f>
        <v>0</v>
      </c>
      <c r="BZ14" s="103">
        <f>IF('在宅生活改善調査（利用者票）'!BU23="○",1,0)</f>
        <v>0</v>
      </c>
      <c r="CA14" s="103">
        <f>IF('在宅生活改善調査（利用者票）'!BV23="○",1,0)</f>
        <v>0</v>
      </c>
      <c r="CB14" s="103">
        <f>IF('在宅生活改善調査（利用者票）'!BW23="○",1,0)</f>
        <v>0</v>
      </c>
      <c r="CC14" s="103">
        <f>IF('在宅生活改善調査（利用者票）'!BX23="○",1,0)</f>
        <v>0</v>
      </c>
      <c r="CD14" s="103">
        <f>IF('在宅生活改善調査（利用者票）'!BY23="○",1,0)</f>
        <v>0</v>
      </c>
      <c r="CE14" s="103">
        <f>IF('在宅生活改善調査（利用者票）'!BZ23="○",1,0)</f>
        <v>0</v>
      </c>
      <c r="CF14" s="103">
        <f>IF('在宅生活改善調査（利用者票）'!CA23="○",1,0)</f>
        <v>0</v>
      </c>
      <c r="CG14" s="103">
        <f>IF('在宅生活改善調査（利用者票）'!CB23="○",1,0)</f>
        <v>0</v>
      </c>
      <c r="CH14" s="103">
        <f t="shared" si="6"/>
        <v>0</v>
      </c>
      <c r="CI14" s="103">
        <f t="shared" si="7"/>
        <v>0</v>
      </c>
      <c r="CJ14" s="103">
        <f t="shared" si="8"/>
        <v>0</v>
      </c>
      <c r="CK14" s="103">
        <f t="shared" si="9"/>
        <v>0</v>
      </c>
      <c r="CL14" s="103">
        <f>'在宅生活改善調査（利用者票）'!CC23</f>
        <v>0</v>
      </c>
      <c r="CM14" s="103">
        <f>'在宅生活改善調査（利用者票）'!CD23</f>
        <v>0</v>
      </c>
      <c r="CN14" s="103">
        <f>'在宅生活改善調査（利用者票）'!CE23</f>
        <v>0</v>
      </c>
    </row>
    <row r="15" spans="1:92">
      <c r="A15" s="103">
        <f>'在宅生活改善調査（利用者票）'!B24</f>
        <v>0</v>
      </c>
      <c r="B15" s="103">
        <f>'在宅生活改善調査（利用者票）'!C24</f>
        <v>0</v>
      </c>
      <c r="C15" s="103">
        <f>'在宅生活改善調査（利用者票）'!D24</f>
        <v>0</v>
      </c>
      <c r="D15" s="103">
        <f>IF('在宅生活改善調査（利用者票）'!E24="○",1,0)</f>
        <v>0</v>
      </c>
      <c r="E15" s="103">
        <f>IF('在宅生活改善調査（利用者票）'!F24="○",1,0)</f>
        <v>0</v>
      </c>
      <c r="F15" s="103">
        <f>IF('在宅生活改善調査（利用者票）'!G24="○",1,0)</f>
        <v>0</v>
      </c>
      <c r="G15" s="103">
        <f>IF('在宅生活改善調査（利用者票）'!H24="○",1,0)</f>
        <v>0</v>
      </c>
      <c r="H15" s="103">
        <f>IF('在宅生活改善調査（利用者票）'!I24="○",1,0)</f>
        <v>0</v>
      </c>
      <c r="I15" s="103">
        <f>IF('在宅生活改善調査（利用者票）'!J24="○",1,0)</f>
        <v>0</v>
      </c>
      <c r="J15" s="103">
        <f>IF('在宅生活改善調査（利用者票）'!K24="○",1,0)</f>
        <v>0</v>
      </c>
      <c r="K15" s="103">
        <f t="shared" si="0"/>
        <v>0</v>
      </c>
      <c r="L15" s="103">
        <f>IF('在宅生活改善調査（利用者票）'!L24="○",1,0)</f>
        <v>0</v>
      </c>
      <c r="M15" s="103">
        <f>IF('在宅生活改善調査（利用者票）'!M24="○",1,0)</f>
        <v>0</v>
      </c>
      <c r="N15" s="103">
        <f>IF('在宅生活改善調査（利用者票）'!N24="○",1,0)</f>
        <v>0</v>
      </c>
      <c r="O15" s="103">
        <f>IF('在宅生活改善調査（利用者票）'!O24="○",1,0)</f>
        <v>0</v>
      </c>
      <c r="P15" s="103">
        <f>IF('在宅生活改善調査（利用者票）'!P24="○",1,0)</f>
        <v>0</v>
      </c>
      <c r="Q15" s="103">
        <f>IF('在宅生活改善調査（利用者票）'!Q24="○",1,0)</f>
        <v>0</v>
      </c>
      <c r="R15" s="103">
        <f>IF('在宅生活改善調査（利用者票）'!R24="○",1,0)</f>
        <v>0</v>
      </c>
      <c r="S15" s="103">
        <f t="shared" si="1"/>
        <v>0</v>
      </c>
      <c r="T15" s="103">
        <f>IF('在宅生活改善調査（利用者票）'!S24="○",1,0)</f>
        <v>0</v>
      </c>
      <c r="U15" s="103">
        <f>IF('在宅生活改善調査（利用者票）'!T24="○",1,0)</f>
        <v>0</v>
      </c>
      <c r="V15" s="103">
        <f>IF('在宅生活改善調査（利用者票）'!U24="○",1,0)</f>
        <v>0</v>
      </c>
      <c r="W15" s="103">
        <f>IF('在宅生活改善調査（利用者票）'!V24="○",1,0)</f>
        <v>0</v>
      </c>
      <c r="X15" s="103">
        <f>IF('在宅生活改善調査（利用者票）'!W24="○",1,0)</f>
        <v>0</v>
      </c>
      <c r="Y15" s="103">
        <f>IF('在宅生活改善調査（利用者票）'!X24="○",1,0)</f>
        <v>0</v>
      </c>
      <c r="Z15" s="103">
        <f>IF('在宅生活改善調査（利用者票）'!Y24="○",1,0)</f>
        <v>0</v>
      </c>
      <c r="AA15" s="103">
        <f>IF('在宅生活改善調査（利用者票）'!Z24="○",1,0)</f>
        <v>0</v>
      </c>
      <c r="AB15" s="103">
        <f t="shared" si="2"/>
        <v>0</v>
      </c>
      <c r="AC15" s="103">
        <f>IF('在宅生活改善調査（利用者票）'!AA24="○",1,0)</f>
        <v>0</v>
      </c>
      <c r="AD15" s="103">
        <f>IF('在宅生活改善調査（利用者票）'!AB24="○",1,0)</f>
        <v>0</v>
      </c>
      <c r="AE15" s="103">
        <f>IF('在宅生活改善調査（利用者票）'!AC24="○",1,0)</f>
        <v>0</v>
      </c>
      <c r="AF15" s="103">
        <f>IF('在宅生活改善調査（利用者票）'!AD24="○",1,0)</f>
        <v>0</v>
      </c>
      <c r="AG15" s="103">
        <f>IF('在宅生活改善調査（利用者票）'!AE24="○",1,0)</f>
        <v>0</v>
      </c>
      <c r="AH15" s="103">
        <f>IF('在宅生活改善調査（利用者票）'!AF24="○",1,0)</f>
        <v>0</v>
      </c>
      <c r="AI15" s="103">
        <f>IF('在宅生活改善調査（利用者票）'!AG24="○",1,0)</f>
        <v>0</v>
      </c>
      <c r="AJ15" s="103">
        <f>IF('在宅生活改善調査（利用者票）'!AH24="○",1,0)</f>
        <v>0</v>
      </c>
      <c r="AK15" s="103">
        <f t="shared" si="3"/>
        <v>0</v>
      </c>
      <c r="AL15" s="103">
        <f>IF('在宅生活改善調査（利用者票）'!AI24="○",1,0)</f>
        <v>0</v>
      </c>
      <c r="AM15" s="103">
        <f>IF('在宅生活改善調査（利用者票）'!AJ24="○",1,0)</f>
        <v>0</v>
      </c>
      <c r="AN15" s="103">
        <f>IF('在宅生活改善調査（利用者票）'!AK24="○",1,0)</f>
        <v>0</v>
      </c>
      <c r="AO15" s="103">
        <f>IF('在宅生活改善調査（利用者票）'!AL24="○",1,0)</f>
        <v>0</v>
      </c>
      <c r="AP15" s="103">
        <f>IF('在宅生活改善調査（利用者票）'!AM24="○",1,0)</f>
        <v>0</v>
      </c>
      <c r="AQ15" s="103">
        <f>IF('在宅生活改善調査（利用者票）'!AN24="○",1,0)</f>
        <v>0</v>
      </c>
      <c r="AR15" s="103">
        <f>IF('在宅生活改善調査（利用者票）'!AO24="○",1,0)</f>
        <v>0</v>
      </c>
      <c r="AS15" s="103">
        <f>IF('在宅生活改善調査（利用者票）'!AP24="○",1,0)</f>
        <v>0</v>
      </c>
      <c r="AT15" s="103">
        <f>IF('在宅生活改善調査（利用者票）'!AQ24="○",1,0)</f>
        <v>0</v>
      </c>
      <c r="AU15" s="103">
        <f>IF('在宅生活改善調査（利用者票）'!AR24="○",1,0)</f>
        <v>0</v>
      </c>
      <c r="AV15" s="103">
        <f>IF('在宅生活改善調査（利用者票）'!AS24="○",1,0)</f>
        <v>0</v>
      </c>
      <c r="AW15" s="103">
        <f t="shared" si="4"/>
        <v>0</v>
      </c>
      <c r="AX15" s="103">
        <f>IF('在宅生活改善調査（利用者票）'!AT24="○",1,0)</f>
        <v>0</v>
      </c>
      <c r="AY15" s="103">
        <f>IF('在宅生活改善調査（利用者票）'!AU24="○",1,0)</f>
        <v>0</v>
      </c>
      <c r="AZ15" s="103">
        <f>IF('在宅生活改善調査（利用者票）'!AV24="○",1,0)</f>
        <v>0</v>
      </c>
      <c r="BA15" s="103">
        <f>IF('在宅生活改善調査（利用者票）'!AW24="○",1,0)</f>
        <v>0</v>
      </c>
      <c r="BB15" s="103">
        <f>IF('在宅生活改善調査（利用者票）'!AX24="○",1,0)</f>
        <v>0</v>
      </c>
      <c r="BC15" s="103">
        <f>IF('在宅生活改善調査（利用者票）'!AY24="○",1,0)</f>
        <v>0</v>
      </c>
      <c r="BD15" s="103">
        <f>IF('在宅生活改善調査（利用者票）'!AZ24="○",1,0)</f>
        <v>0</v>
      </c>
      <c r="BE15" s="103">
        <f>IF('在宅生活改善調査（利用者票）'!BA24="○",1,0)</f>
        <v>0</v>
      </c>
      <c r="BF15" s="103">
        <f>IF('在宅生活改善調査（利用者票）'!BB24="○",1,0)</f>
        <v>0</v>
      </c>
      <c r="BG15" s="103">
        <f>IF('在宅生活改善調査（利用者票）'!BC24="○",1,0)</f>
        <v>0</v>
      </c>
      <c r="BH15" s="103">
        <f>IF('在宅生活改善調査（利用者票）'!BD24="○",1,0)</f>
        <v>0</v>
      </c>
      <c r="BI15" s="103">
        <f>IF('在宅生活改善調査（利用者票）'!BE24="○",1,0)</f>
        <v>0</v>
      </c>
      <c r="BJ15" s="103">
        <f>IF('在宅生活改善調査（利用者票）'!BF24="○",1,0)</f>
        <v>0</v>
      </c>
      <c r="BK15" s="103">
        <f>IF('在宅生活改善調査（利用者票）'!BG24="○",1,0)</f>
        <v>0</v>
      </c>
      <c r="BL15" s="103">
        <f>IF('在宅生活改善調査（利用者票）'!BH24="○",1,0)</f>
        <v>0</v>
      </c>
      <c r="BM15" s="103">
        <f t="shared" si="5"/>
        <v>0</v>
      </c>
      <c r="BN15" s="103">
        <f>'在宅生活改善調査（利用者票）'!BI24</f>
        <v>0</v>
      </c>
      <c r="BO15" s="103">
        <f>IF('在宅生活改善調査（利用者票）'!BJ24="○",1,0)</f>
        <v>0</v>
      </c>
      <c r="BP15" s="103">
        <f>IF('在宅生活改善調査（利用者票）'!BK24="○",1,0)</f>
        <v>0</v>
      </c>
      <c r="BQ15" s="103">
        <f>IF('在宅生活改善調査（利用者票）'!BL24="○",1,0)</f>
        <v>0</v>
      </c>
      <c r="BR15" s="103">
        <f>IF('在宅生活改善調査（利用者票）'!BM24="○",1,0)</f>
        <v>0</v>
      </c>
      <c r="BS15" s="103">
        <f>IF('在宅生活改善調査（利用者票）'!BN24="○",1,0)</f>
        <v>0</v>
      </c>
      <c r="BT15" s="103">
        <f>IF('在宅生活改善調査（利用者票）'!BO24="○",1,0)</f>
        <v>0</v>
      </c>
      <c r="BU15" s="103">
        <f>IF('在宅生活改善調査（利用者票）'!BP24="○",1,0)</f>
        <v>0</v>
      </c>
      <c r="BV15" s="103">
        <f>IF('在宅生活改善調査（利用者票）'!BQ24="○",1,0)</f>
        <v>0</v>
      </c>
      <c r="BW15" s="103">
        <f>IF('在宅生活改善調査（利用者票）'!BR24="○",1,0)</f>
        <v>0</v>
      </c>
      <c r="BX15" s="103">
        <f>IF('在宅生活改善調査（利用者票）'!BS24="○",1,0)</f>
        <v>0</v>
      </c>
      <c r="BY15" s="103">
        <f>IF('在宅生活改善調査（利用者票）'!BT24="○",1,0)</f>
        <v>0</v>
      </c>
      <c r="BZ15" s="103">
        <f>IF('在宅生活改善調査（利用者票）'!BU24="○",1,0)</f>
        <v>0</v>
      </c>
      <c r="CA15" s="103">
        <f>IF('在宅生活改善調査（利用者票）'!BV24="○",1,0)</f>
        <v>0</v>
      </c>
      <c r="CB15" s="103">
        <f>IF('在宅生活改善調査（利用者票）'!BW24="○",1,0)</f>
        <v>0</v>
      </c>
      <c r="CC15" s="103">
        <f>IF('在宅生活改善調査（利用者票）'!BX24="○",1,0)</f>
        <v>0</v>
      </c>
      <c r="CD15" s="103">
        <f>IF('在宅生活改善調査（利用者票）'!BY24="○",1,0)</f>
        <v>0</v>
      </c>
      <c r="CE15" s="103">
        <f>IF('在宅生活改善調査（利用者票）'!BZ24="○",1,0)</f>
        <v>0</v>
      </c>
      <c r="CF15" s="103">
        <f>IF('在宅生活改善調査（利用者票）'!CA24="○",1,0)</f>
        <v>0</v>
      </c>
      <c r="CG15" s="103">
        <f>IF('在宅生活改善調査（利用者票）'!CB24="○",1,0)</f>
        <v>0</v>
      </c>
      <c r="CH15" s="103">
        <f t="shared" si="6"/>
        <v>0</v>
      </c>
      <c r="CI15" s="103">
        <f t="shared" si="7"/>
        <v>0</v>
      </c>
      <c r="CJ15" s="103">
        <f t="shared" si="8"/>
        <v>0</v>
      </c>
      <c r="CK15" s="103">
        <f t="shared" si="9"/>
        <v>0</v>
      </c>
      <c r="CL15" s="103">
        <f>'在宅生活改善調査（利用者票）'!CC24</f>
        <v>0</v>
      </c>
      <c r="CM15" s="103">
        <f>'在宅生活改善調査（利用者票）'!CD24</f>
        <v>0</v>
      </c>
      <c r="CN15" s="103">
        <f>'在宅生活改善調査（利用者票）'!CE24</f>
        <v>0</v>
      </c>
    </row>
    <row r="16" spans="1:92">
      <c r="A16" s="103">
        <f>'在宅生活改善調査（利用者票）'!B25</f>
        <v>0</v>
      </c>
      <c r="B16" s="103">
        <f>'在宅生活改善調査（利用者票）'!C25</f>
        <v>0</v>
      </c>
      <c r="C16" s="103">
        <f>'在宅生活改善調査（利用者票）'!D25</f>
        <v>0</v>
      </c>
      <c r="D16" s="103">
        <f>IF('在宅生活改善調査（利用者票）'!E25="○",1,0)</f>
        <v>0</v>
      </c>
      <c r="E16" s="103">
        <f>IF('在宅生活改善調査（利用者票）'!F25="○",1,0)</f>
        <v>0</v>
      </c>
      <c r="F16" s="103">
        <f>IF('在宅生活改善調査（利用者票）'!G25="○",1,0)</f>
        <v>0</v>
      </c>
      <c r="G16" s="103">
        <f>IF('在宅生活改善調査（利用者票）'!H25="○",1,0)</f>
        <v>0</v>
      </c>
      <c r="H16" s="103">
        <f>IF('在宅生活改善調査（利用者票）'!I25="○",1,0)</f>
        <v>0</v>
      </c>
      <c r="I16" s="103">
        <f>IF('在宅生活改善調査（利用者票）'!J25="○",1,0)</f>
        <v>0</v>
      </c>
      <c r="J16" s="103">
        <f>IF('在宅生活改善調査（利用者票）'!K25="○",1,0)</f>
        <v>0</v>
      </c>
      <c r="K16" s="103">
        <f t="shared" si="0"/>
        <v>0</v>
      </c>
      <c r="L16" s="103">
        <f>IF('在宅生活改善調査（利用者票）'!L25="○",1,0)</f>
        <v>0</v>
      </c>
      <c r="M16" s="103">
        <f>IF('在宅生活改善調査（利用者票）'!M25="○",1,0)</f>
        <v>0</v>
      </c>
      <c r="N16" s="103">
        <f>IF('在宅生活改善調査（利用者票）'!N25="○",1,0)</f>
        <v>0</v>
      </c>
      <c r="O16" s="103">
        <f>IF('在宅生活改善調査（利用者票）'!O25="○",1,0)</f>
        <v>0</v>
      </c>
      <c r="P16" s="103">
        <f>IF('在宅生活改善調査（利用者票）'!P25="○",1,0)</f>
        <v>0</v>
      </c>
      <c r="Q16" s="103">
        <f>IF('在宅生活改善調査（利用者票）'!Q25="○",1,0)</f>
        <v>0</v>
      </c>
      <c r="R16" s="103">
        <f>IF('在宅生活改善調査（利用者票）'!R25="○",1,0)</f>
        <v>0</v>
      </c>
      <c r="S16" s="103">
        <f t="shared" si="1"/>
        <v>0</v>
      </c>
      <c r="T16" s="103">
        <f>IF('在宅生活改善調査（利用者票）'!S25="○",1,0)</f>
        <v>0</v>
      </c>
      <c r="U16" s="103">
        <f>IF('在宅生活改善調査（利用者票）'!T25="○",1,0)</f>
        <v>0</v>
      </c>
      <c r="V16" s="103">
        <f>IF('在宅生活改善調査（利用者票）'!U25="○",1,0)</f>
        <v>0</v>
      </c>
      <c r="W16" s="103">
        <f>IF('在宅生活改善調査（利用者票）'!V25="○",1,0)</f>
        <v>0</v>
      </c>
      <c r="X16" s="103">
        <f>IF('在宅生活改善調査（利用者票）'!W25="○",1,0)</f>
        <v>0</v>
      </c>
      <c r="Y16" s="103">
        <f>IF('在宅生活改善調査（利用者票）'!X25="○",1,0)</f>
        <v>0</v>
      </c>
      <c r="Z16" s="103">
        <f>IF('在宅生活改善調査（利用者票）'!Y25="○",1,0)</f>
        <v>0</v>
      </c>
      <c r="AA16" s="103">
        <f>IF('在宅生活改善調査（利用者票）'!Z25="○",1,0)</f>
        <v>0</v>
      </c>
      <c r="AB16" s="103">
        <f t="shared" si="2"/>
        <v>0</v>
      </c>
      <c r="AC16" s="103">
        <f>IF('在宅生活改善調査（利用者票）'!AA25="○",1,0)</f>
        <v>0</v>
      </c>
      <c r="AD16" s="103">
        <f>IF('在宅生活改善調査（利用者票）'!AB25="○",1,0)</f>
        <v>0</v>
      </c>
      <c r="AE16" s="103">
        <f>IF('在宅生活改善調査（利用者票）'!AC25="○",1,0)</f>
        <v>0</v>
      </c>
      <c r="AF16" s="103">
        <f>IF('在宅生活改善調査（利用者票）'!AD25="○",1,0)</f>
        <v>0</v>
      </c>
      <c r="AG16" s="103">
        <f>IF('在宅生活改善調査（利用者票）'!AE25="○",1,0)</f>
        <v>0</v>
      </c>
      <c r="AH16" s="103">
        <f>IF('在宅生活改善調査（利用者票）'!AF25="○",1,0)</f>
        <v>0</v>
      </c>
      <c r="AI16" s="103">
        <f>IF('在宅生活改善調査（利用者票）'!AG25="○",1,0)</f>
        <v>0</v>
      </c>
      <c r="AJ16" s="103">
        <f>IF('在宅生活改善調査（利用者票）'!AH25="○",1,0)</f>
        <v>0</v>
      </c>
      <c r="AK16" s="103">
        <f t="shared" si="3"/>
        <v>0</v>
      </c>
      <c r="AL16" s="103">
        <f>IF('在宅生活改善調査（利用者票）'!AI25="○",1,0)</f>
        <v>0</v>
      </c>
      <c r="AM16" s="103">
        <f>IF('在宅生活改善調査（利用者票）'!AJ25="○",1,0)</f>
        <v>0</v>
      </c>
      <c r="AN16" s="103">
        <f>IF('在宅生活改善調査（利用者票）'!AK25="○",1,0)</f>
        <v>0</v>
      </c>
      <c r="AO16" s="103">
        <f>IF('在宅生活改善調査（利用者票）'!AL25="○",1,0)</f>
        <v>0</v>
      </c>
      <c r="AP16" s="103">
        <f>IF('在宅生活改善調査（利用者票）'!AM25="○",1,0)</f>
        <v>0</v>
      </c>
      <c r="AQ16" s="103">
        <f>IF('在宅生活改善調査（利用者票）'!AN25="○",1,0)</f>
        <v>0</v>
      </c>
      <c r="AR16" s="103">
        <f>IF('在宅生活改善調査（利用者票）'!AO25="○",1,0)</f>
        <v>0</v>
      </c>
      <c r="AS16" s="103">
        <f>IF('在宅生活改善調査（利用者票）'!AP25="○",1,0)</f>
        <v>0</v>
      </c>
      <c r="AT16" s="103">
        <f>IF('在宅生活改善調査（利用者票）'!AQ25="○",1,0)</f>
        <v>0</v>
      </c>
      <c r="AU16" s="103">
        <f>IF('在宅生活改善調査（利用者票）'!AR25="○",1,0)</f>
        <v>0</v>
      </c>
      <c r="AV16" s="103">
        <f>IF('在宅生活改善調査（利用者票）'!AS25="○",1,0)</f>
        <v>0</v>
      </c>
      <c r="AW16" s="103">
        <f t="shared" si="4"/>
        <v>0</v>
      </c>
      <c r="AX16" s="103">
        <f>IF('在宅生活改善調査（利用者票）'!AT25="○",1,0)</f>
        <v>0</v>
      </c>
      <c r="AY16" s="103">
        <f>IF('在宅生活改善調査（利用者票）'!AU25="○",1,0)</f>
        <v>0</v>
      </c>
      <c r="AZ16" s="103">
        <f>IF('在宅生活改善調査（利用者票）'!AV25="○",1,0)</f>
        <v>0</v>
      </c>
      <c r="BA16" s="103">
        <f>IF('在宅生活改善調査（利用者票）'!AW25="○",1,0)</f>
        <v>0</v>
      </c>
      <c r="BB16" s="103">
        <f>IF('在宅生活改善調査（利用者票）'!AX25="○",1,0)</f>
        <v>0</v>
      </c>
      <c r="BC16" s="103">
        <f>IF('在宅生活改善調査（利用者票）'!AY25="○",1,0)</f>
        <v>0</v>
      </c>
      <c r="BD16" s="103">
        <f>IF('在宅生活改善調査（利用者票）'!AZ25="○",1,0)</f>
        <v>0</v>
      </c>
      <c r="BE16" s="103">
        <f>IF('在宅生活改善調査（利用者票）'!BA25="○",1,0)</f>
        <v>0</v>
      </c>
      <c r="BF16" s="103">
        <f>IF('在宅生活改善調査（利用者票）'!BB25="○",1,0)</f>
        <v>0</v>
      </c>
      <c r="BG16" s="103">
        <f>IF('在宅生活改善調査（利用者票）'!BC25="○",1,0)</f>
        <v>0</v>
      </c>
      <c r="BH16" s="103">
        <f>IF('在宅生活改善調査（利用者票）'!BD25="○",1,0)</f>
        <v>0</v>
      </c>
      <c r="BI16" s="103">
        <f>IF('在宅生活改善調査（利用者票）'!BE25="○",1,0)</f>
        <v>0</v>
      </c>
      <c r="BJ16" s="103">
        <f>IF('在宅生活改善調査（利用者票）'!BF25="○",1,0)</f>
        <v>0</v>
      </c>
      <c r="BK16" s="103">
        <f>IF('在宅生活改善調査（利用者票）'!BG25="○",1,0)</f>
        <v>0</v>
      </c>
      <c r="BL16" s="103">
        <f>IF('在宅生活改善調査（利用者票）'!BH25="○",1,0)</f>
        <v>0</v>
      </c>
      <c r="BM16" s="103">
        <f t="shared" si="5"/>
        <v>0</v>
      </c>
      <c r="BN16" s="103">
        <f>'在宅生活改善調査（利用者票）'!BI25</f>
        <v>0</v>
      </c>
      <c r="BO16" s="103">
        <f>IF('在宅生活改善調査（利用者票）'!BJ25="○",1,0)</f>
        <v>0</v>
      </c>
      <c r="BP16" s="103">
        <f>IF('在宅生活改善調査（利用者票）'!BK25="○",1,0)</f>
        <v>0</v>
      </c>
      <c r="BQ16" s="103">
        <f>IF('在宅生活改善調査（利用者票）'!BL25="○",1,0)</f>
        <v>0</v>
      </c>
      <c r="BR16" s="103">
        <f>IF('在宅生活改善調査（利用者票）'!BM25="○",1,0)</f>
        <v>0</v>
      </c>
      <c r="BS16" s="103">
        <f>IF('在宅生活改善調査（利用者票）'!BN25="○",1,0)</f>
        <v>0</v>
      </c>
      <c r="BT16" s="103">
        <f>IF('在宅生活改善調査（利用者票）'!BO25="○",1,0)</f>
        <v>0</v>
      </c>
      <c r="BU16" s="103">
        <f>IF('在宅生活改善調査（利用者票）'!BP25="○",1,0)</f>
        <v>0</v>
      </c>
      <c r="BV16" s="103">
        <f>IF('在宅生活改善調査（利用者票）'!BQ25="○",1,0)</f>
        <v>0</v>
      </c>
      <c r="BW16" s="103">
        <f>IF('在宅生活改善調査（利用者票）'!BR25="○",1,0)</f>
        <v>0</v>
      </c>
      <c r="BX16" s="103">
        <f>IF('在宅生活改善調査（利用者票）'!BS25="○",1,0)</f>
        <v>0</v>
      </c>
      <c r="BY16" s="103">
        <f>IF('在宅生活改善調査（利用者票）'!BT25="○",1,0)</f>
        <v>0</v>
      </c>
      <c r="BZ16" s="103">
        <f>IF('在宅生活改善調査（利用者票）'!BU25="○",1,0)</f>
        <v>0</v>
      </c>
      <c r="CA16" s="103">
        <f>IF('在宅生活改善調査（利用者票）'!BV25="○",1,0)</f>
        <v>0</v>
      </c>
      <c r="CB16" s="103">
        <f>IF('在宅生活改善調査（利用者票）'!BW25="○",1,0)</f>
        <v>0</v>
      </c>
      <c r="CC16" s="103">
        <f>IF('在宅生活改善調査（利用者票）'!BX25="○",1,0)</f>
        <v>0</v>
      </c>
      <c r="CD16" s="103">
        <f>IF('在宅生活改善調査（利用者票）'!BY25="○",1,0)</f>
        <v>0</v>
      </c>
      <c r="CE16" s="103">
        <f>IF('在宅生活改善調査（利用者票）'!BZ25="○",1,0)</f>
        <v>0</v>
      </c>
      <c r="CF16" s="103">
        <f>IF('在宅生活改善調査（利用者票）'!CA25="○",1,0)</f>
        <v>0</v>
      </c>
      <c r="CG16" s="103">
        <f>IF('在宅生活改善調査（利用者票）'!CB25="○",1,0)</f>
        <v>0</v>
      </c>
      <c r="CH16" s="103">
        <f t="shared" si="6"/>
        <v>0</v>
      </c>
      <c r="CI16" s="103">
        <f t="shared" si="7"/>
        <v>0</v>
      </c>
      <c r="CJ16" s="103">
        <f t="shared" si="8"/>
        <v>0</v>
      </c>
      <c r="CK16" s="103">
        <f t="shared" si="9"/>
        <v>0</v>
      </c>
      <c r="CL16" s="103">
        <f>'在宅生活改善調査（利用者票）'!CC25</f>
        <v>0</v>
      </c>
      <c r="CM16" s="103">
        <f>'在宅生活改善調査（利用者票）'!CD25</f>
        <v>0</v>
      </c>
      <c r="CN16" s="103">
        <f>'在宅生活改善調査（利用者票）'!CE25</f>
        <v>0</v>
      </c>
    </row>
    <row r="17" spans="1:92">
      <c r="A17" s="103">
        <f>'在宅生活改善調査（利用者票）'!B26</f>
        <v>0</v>
      </c>
      <c r="B17" s="103">
        <f>'在宅生活改善調査（利用者票）'!C26</f>
        <v>0</v>
      </c>
      <c r="C17" s="103">
        <f>'在宅生活改善調査（利用者票）'!D26</f>
        <v>0</v>
      </c>
      <c r="D17" s="103">
        <f>IF('在宅生活改善調査（利用者票）'!E26="○",1,0)</f>
        <v>0</v>
      </c>
      <c r="E17" s="103">
        <f>IF('在宅生活改善調査（利用者票）'!F26="○",1,0)</f>
        <v>0</v>
      </c>
      <c r="F17" s="103">
        <f>IF('在宅生活改善調査（利用者票）'!G26="○",1,0)</f>
        <v>0</v>
      </c>
      <c r="G17" s="103">
        <f>IF('在宅生活改善調査（利用者票）'!H26="○",1,0)</f>
        <v>0</v>
      </c>
      <c r="H17" s="103">
        <f>IF('在宅生活改善調査（利用者票）'!I26="○",1,0)</f>
        <v>0</v>
      </c>
      <c r="I17" s="103">
        <f>IF('在宅生活改善調査（利用者票）'!J26="○",1,0)</f>
        <v>0</v>
      </c>
      <c r="J17" s="103">
        <f>IF('在宅生活改善調査（利用者票）'!K26="○",1,0)</f>
        <v>0</v>
      </c>
      <c r="K17" s="103">
        <f t="shared" si="0"/>
        <v>0</v>
      </c>
      <c r="L17" s="103">
        <f>IF('在宅生活改善調査（利用者票）'!L26="○",1,0)</f>
        <v>0</v>
      </c>
      <c r="M17" s="103">
        <f>IF('在宅生活改善調査（利用者票）'!M26="○",1,0)</f>
        <v>0</v>
      </c>
      <c r="N17" s="103">
        <f>IF('在宅生活改善調査（利用者票）'!N26="○",1,0)</f>
        <v>0</v>
      </c>
      <c r="O17" s="103">
        <f>IF('在宅生活改善調査（利用者票）'!O26="○",1,0)</f>
        <v>0</v>
      </c>
      <c r="P17" s="103">
        <f>IF('在宅生活改善調査（利用者票）'!P26="○",1,0)</f>
        <v>0</v>
      </c>
      <c r="Q17" s="103">
        <f>IF('在宅生活改善調査（利用者票）'!Q26="○",1,0)</f>
        <v>0</v>
      </c>
      <c r="R17" s="103">
        <f>IF('在宅生活改善調査（利用者票）'!R26="○",1,0)</f>
        <v>0</v>
      </c>
      <c r="S17" s="103">
        <f t="shared" si="1"/>
        <v>0</v>
      </c>
      <c r="T17" s="103">
        <f>IF('在宅生活改善調査（利用者票）'!S26="○",1,0)</f>
        <v>0</v>
      </c>
      <c r="U17" s="103">
        <f>IF('在宅生活改善調査（利用者票）'!T26="○",1,0)</f>
        <v>0</v>
      </c>
      <c r="V17" s="103">
        <f>IF('在宅生活改善調査（利用者票）'!U26="○",1,0)</f>
        <v>0</v>
      </c>
      <c r="W17" s="103">
        <f>IF('在宅生活改善調査（利用者票）'!V26="○",1,0)</f>
        <v>0</v>
      </c>
      <c r="X17" s="103">
        <f>IF('在宅生活改善調査（利用者票）'!W26="○",1,0)</f>
        <v>0</v>
      </c>
      <c r="Y17" s="103">
        <f>IF('在宅生活改善調査（利用者票）'!X26="○",1,0)</f>
        <v>0</v>
      </c>
      <c r="Z17" s="103">
        <f>IF('在宅生活改善調査（利用者票）'!Y26="○",1,0)</f>
        <v>0</v>
      </c>
      <c r="AA17" s="103">
        <f>IF('在宅生活改善調査（利用者票）'!Z26="○",1,0)</f>
        <v>0</v>
      </c>
      <c r="AB17" s="103">
        <f t="shared" si="2"/>
        <v>0</v>
      </c>
      <c r="AC17" s="103">
        <f>IF('在宅生活改善調査（利用者票）'!AA26="○",1,0)</f>
        <v>0</v>
      </c>
      <c r="AD17" s="103">
        <f>IF('在宅生活改善調査（利用者票）'!AB26="○",1,0)</f>
        <v>0</v>
      </c>
      <c r="AE17" s="103">
        <f>IF('在宅生活改善調査（利用者票）'!AC26="○",1,0)</f>
        <v>0</v>
      </c>
      <c r="AF17" s="103">
        <f>IF('在宅生活改善調査（利用者票）'!AD26="○",1,0)</f>
        <v>0</v>
      </c>
      <c r="AG17" s="103">
        <f>IF('在宅生活改善調査（利用者票）'!AE26="○",1,0)</f>
        <v>0</v>
      </c>
      <c r="AH17" s="103">
        <f>IF('在宅生活改善調査（利用者票）'!AF26="○",1,0)</f>
        <v>0</v>
      </c>
      <c r="AI17" s="103">
        <f>IF('在宅生活改善調査（利用者票）'!AG26="○",1,0)</f>
        <v>0</v>
      </c>
      <c r="AJ17" s="103">
        <f>IF('在宅生活改善調査（利用者票）'!AH26="○",1,0)</f>
        <v>0</v>
      </c>
      <c r="AK17" s="103">
        <f t="shared" si="3"/>
        <v>0</v>
      </c>
      <c r="AL17" s="103">
        <f>IF('在宅生活改善調査（利用者票）'!AI26="○",1,0)</f>
        <v>0</v>
      </c>
      <c r="AM17" s="103">
        <f>IF('在宅生活改善調査（利用者票）'!AJ26="○",1,0)</f>
        <v>0</v>
      </c>
      <c r="AN17" s="103">
        <f>IF('在宅生活改善調査（利用者票）'!AK26="○",1,0)</f>
        <v>0</v>
      </c>
      <c r="AO17" s="103">
        <f>IF('在宅生活改善調査（利用者票）'!AL26="○",1,0)</f>
        <v>0</v>
      </c>
      <c r="AP17" s="103">
        <f>IF('在宅生活改善調査（利用者票）'!AM26="○",1,0)</f>
        <v>0</v>
      </c>
      <c r="AQ17" s="103">
        <f>IF('在宅生活改善調査（利用者票）'!AN26="○",1,0)</f>
        <v>0</v>
      </c>
      <c r="AR17" s="103">
        <f>IF('在宅生活改善調査（利用者票）'!AO26="○",1,0)</f>
        <v>0</v>
      </c>
      <c r="AS17" s="103">
        <f>IF('在宅生活改善調査（利用者票）'!AP26="○",1,0)</f>
        <v>0</v>
      </c>
      <c r="AT17" s="103">
        <f>IF('在宅生活改善調査（利用者票）'!AQ26="○",1,0)</f>
        <v>0</v>
      </c>
      <c r="AU17" s="103">
        <f>IF('在宅生活改善調査（利用者票）'!AR26="○",1,0)</f>
        <v>0</v>
      </c>
      <c r="AV17" s="103">
        <f>IF('在宅生活改善調査（利用者票）'!AS26="○",1,0)</f>
        <v>0</v>
      </c>
      <c r="AW17" s="103">
        <f t="shared" si="4"/>
        <v>0</v>
      </c>
      <c r="AX17" s="103">
        <f>IF('在宅生活改善調査（利用者票）'!AT26="○",1,0)</f>
        <v>0</v>
      </c>
      <c r="AY17" s="103">
        <f>IF('在宅生活改善調査（利用者票）'!AU26="○",1,0)</f>
        <v>0</v>
      </c>
      <c r="AZ17" s="103">
        <f>IF('在宅生活改善調査（利用者票）'!AV26="○",1,0)</f>
        <v>0</v>
      </c>
      <c r="BA17" s="103">
        <f>IF('在宅生活改善調査（利用者票）'!AW26="○",1,0)</f>
        <v>0</v>
      </c>
      <c r="BB17" s="103">
        <f>IF('在宅生活改善調査（利用者票）'!AX26="○",1,0)</f>
        <v>0</v>
      </c>
      <c r="BC17" s="103">
        <f>IF('在宅生活改善調査（利用者票）'!AY26="○",1,0)</f>
        <v>0</v>
      </c>
      <c r="BD17" s="103">
        <f>IF('在宅生活改善調査（利用者票）'!AZ26="○",1,0)</f>
        <v>0</v>
      </c>
      <c r="BE17" s="103">
        <f>IF('在宅生活改善調査（利用者票）'!BA26="○",1,0)</f>
        <v>0</v>
      </c>
      <c r="BF17" s="103">
        <f>IF('在宅生活改善調査（利用者票）'!BB26="○",1,0)</f>
        <v>0</v>
      </c>
      <c r="BG17" s="103">
        <f>IF('在宅生活改善調査（利用者票）'!BC26="○",1,0)</f>
        <v>0</v>
      </c>
      <c r="BH17" s="103">
        <f>IF('在宅生活改善調査（利用者票）'!BD26="○",1,0)</f>
        <v>0</v>
      </c>
      <c r="BI17" s="103">
        <f>IF('在宅生活改善調査（利用者票）'!BE26="○",1,0)</f>
        <v>0</v>
      </c>
      <c r="BJ17" s="103">
        <f>IF('在宅生活改善調査（利用者票）'!BF26="○",1,0)</f>
        <v>0</v>
      </c>
      <c r="BK17" s="103">
        <f>IF('在宅生活改善調査（利用者票）'!BG26="○",1,0)</f>
        <v>0</v>
      </c>
      <c r="BL17" s="103">
        <f>IF('在宅生活改善調査（利用者票）'!BH26="○",1,0)</f>
        <v>0</v>
      </c>
      <c r="BM17" s="103">
        <f t="shared" si="5"/>
        <v>0</v>
      </c>
      <c r="BN17" s="103">
        <f>'在宅生活改善調査（利用者票）'!BI26</f>
        <v>0</v>
      </c>
      <c r="BO17" s="103">
        <f>IF('在宅生活改善調査（利用者票）'!BJ26="○",1,0)</f>
        <v>0</v>
      </c>
      <c r="BP17" s="103">
        <f>IF('在宅生活改善調査（利用者票）'!BK26="○",1,0)</f>
        <v>0</v>
      </c>
      <c r="BQ17" s="103">
        <f>IF('在宅生活改善調査（利用者票）'!BL26="○",1,0)</f>
        <v>0</v>
      </c>
      <c r="BR17" s="103">
        <f>IF('在宅生活改善調査（利用者票）'!BM26="○",1,0)</f>
        <v>0</v>
      </c>
      <c r="BS17" s="103">
        <f>IF('在宅生活改善調査（利用者票）'!BN26="○",1,0)</f>
        <v>0</v>
      </c>
      <c r="BT17" s="103">
        <f>IF('在宅生活改善調査（利用者票）'!BO26="○",1,0)</f>
        <v>0</v>
      </c>
      <c r="BU17" s="103">
        <f>IF('在宅生活改善調査（利用者票）'!BP26="○",1,0)</f>
        <v>0</v>
      </c>
      <c r="BV17" s="103">
        <f>IF('在宅生活改善調査（利用者票）'!BQ26="○",1,0)</f>
        <v>0</v>
      </c>
      <c r="BW17" s="103">
        <f>IF('在宅生活改善調査（利用者票）'!BR26="○",1,0)</f>
        <v>0</v>
      </c>
      <c r="BX17" s="103">
        <f>IF('在宅生活改善調査（利用者票）'!BS26="○",1,0)</f>
        <v>0</v>
      </c>
      <c r="BY17" s="103">
        <f>IF('在宅生活改善調査（利用者票）'!BT26="○",1,0)</f>
        <v>0</v>
      </c>
      <c r="BZ17" s="103">
        <f>IF('在宅生活改善調査（利用者票）'!BU26="○",1,0)</f>
        <v>0</v>
      </c>
      <c r="CA17" s="103">
        <f>IF('在宅生活改善調査（利用者票）'!BV26="○",1,0)</f>
        <v>0</v>
      </c>
      <c r="CB17" s="103">
        <f>IF('在宅生活改善調査（利用者票）'!BW26="○",1,0)</f>
        <v>0</v>
      </c>
      <c r="CC17" s="103">
        <f>IF('在宅生活改善調査（利用者票）'!BX26="○",1,0)</f>
        <v>0</v>
      </c>
      <c r="CD17" s="103">
        <f>IF('在宅生活改善調査（利用者票）'!BY26="○",1,0)</f>
        <v>0</v>
      </c>
      <c r="CE17" s="103">
        <f>IF('在宅生活改善調査（利用者票）'!BZ26="○",1,0)</f>
        <v>0</v>
      </c>
      <c r="CF17" s="103">
        <f>IF('在宅生活改善調査（利用者票）'!CA26="○",1,0)</f>
        <v>0</v>
      </c>
      <c r="CG17" s="103">
        <f>IF('在宅生活改善調査（利用者票）'!CB26="○",1,0)</f>
        <v>0</v>
      </c>
      <c r="CH17" s="103">
        <f t="shared" si="6"/>
        <v>0</v>
      </c>
      <c r="CI17" s="103">
        <f t="shared" si="7"/>
        <v>0</v>
      </c>
      <c r="CJ17" s="103">
        <f t="shared" si="8"/>
        <v>0</v>
      </c>
      <c r="CK17" s="103">
        <f t="shared" si="9"/>
        <v>0</v>
      </c>
      <c r="CL17" s="103">
        <f>'在宅生活改善調査（利用者票）'!CC26</f>
        <v>0</v>
      </c>
      <c r="CM17" s="103">
        <f>'在宅生活改善調査（利用者票）'!CD26</f>
        <v>0</v>
      </c>
      <c r="CN17" s="103">
        <f>'在宅生活改善調査（利用者票）'!CE26</f>
        <v>0</v>
      </c>
    </row>
    <row r="18" spans="1:92">
      <c r="A18" s="103">
        <f>'在宅生活改善調査（利用者票）'!B27</f>
        <v>0</v>
      </c>
      <c r="B18" s="103">
        <f>'在宅生活改善調査（利用者票）'!C27</f>
        <v>0</v>
      </c>
      <c r="C18" s="103">
        <f>'在宅生活改善調査（利用者票）'!D27</f>
        <v>0</v>
      </c>
      <c r="D18" s="103">
        <f>IF('在宅生活改善調査（利用者票）'!E27="○",1,0)</f>
        <v>0</v>
      </c>
      <c r="E18" s="103">
        <f>IF('在宅生活改善調査（利用者票）'!F27="○",1,0)</f>
        <v>0</v>
      </c>
      <c r="F18" s="103">
        <f>IF('在宅生活改善調査（利用者票）'!G27="○",1,0)</f>
        <v>0</v>
      </c>
      <c r="G18" s="103">
        <f>IF('在宅生活改善調査（利用者票）'!H27="○",1,0)</f>
        <v>0</v>
      </c>
      <c r="H18" s="103">
        <f>IF('在宅生活改善調査（利用者票）'!I27="○",1,0)</f>
        <v>0</v>
      </c>
      <c r="I18" s="103">
        <f>IF('在宅生活改善調査（利用者票）'!J27="○",1,0)</f>
        <v>0</v>
      </c>
      <c r="J18" s="103">
        <f>IF('在宅生活改善調査（利用者票）'!K27="○",1,0)</f>
        <v>0</v>
      </c>
      <c r="K18" s="103">
        <f t="shared" si="0"/>
        <v>0</v>
      </c>
      <c r="L18" s="103">
        <f>IF('在宅生活改善調査（利用者票）'!L27="○",1,0)</f>
        <v>0</v>
      </c>
      <c r="M18" s="103">
        <f>IF('在宅生活改善調査（利用者票）'!M27="○",1,0)</f>
        <v>0</v>
      </c>
      <c r="N18" s="103">
        <f>IF('在宅生活改善調査（利用者票）'!N27="○",1,0)</f>
        <v>0</v>
      </c>
      <c r="O18" s="103">
        <f>IF('在宅生活改善調査（利用者票）'!O27="○",1,0)</f>
        <v>0</v>
      </c>
      <c r="P18" s="103">
        <f>IF('在宅生活改善調査（利用者票）'!P27="○",1,0)</f>
        <v>0</v>
      </c>
      <c r="Q18" s="103">
        <f>IF('在宅生活改善調査（利用者票）'!Q27="○",1,0)</f>
        <v>0</v>
      </c>
      <c r="R18" s="103">
        <f>IF('在宅生活改善調査（利用者票）'!R27="○",1,0)</f>
        <v>0</v>
      </c>
      <c r="S18" s="103">
        <f t="shared" si="1"/>
        <v>0</v>
      </c>
      <c r="T18" s="103">
        <f>IF('在宅生活改善調査（利用者票）'!S27="○",1,0)</f>
        <v>0</v>
      </c>
      <c r="U18" s="103">
        <f>IF('在宅生活改善調査（利用者票）'!T27="○",1,0)</f>
        <v>0</v>
      </c>
      <c r="V18" s="103">
        <f>IF('在宅生活改善調査（利用者票）'!U27="○",1,0)</f>
        <v>0</v>
      </c>
      <c r="W18" s="103">
        <f>IF('在宅生活改善調査（利用者票）'!V27="○",1,0)</f>
        <v>0</v>
      </c>
      <c r="X18" s="103">
        <f>IF('在宅生活改善調査（利用者票）'!W27="○",1,0)</f>
        <v>0</v>
      </c>
      <c r="Y18" s="103">
        <f>IF('在宅生活改善調査（利用者票）'!X27="○",1,0)</f>
        <v>0</v>
      </c>
      <c r="Z18" s="103">
        <f>IF('在宅生活改善調査（利用者票）'!Y27="○",1,0)</f>
        <v>0</v>
      </c>
      <c r="AA18" s="103">
        <f>IF('在宅生活改善調査（利用者票）'!Z27="○",1,0)</f>
        <v>0</v>
      </c>
      <c r="AB18" s="103">
        <f t="shared" si="2"/>
        <v>0</v>
      </c>
      <c r="AC18" s="103">
        <f>IF('在宅生活改善調査（利用者票）'!AA27="○",1,0)</f>
        <v>0</v>
      </c>
      <c r="AD18" s="103">
        <f>IF('在宅生活改善調査（利用者票）'!AB27="○",1,0)</f>
        <v>0</v>
      </c>
      <c r="AE18" s="103">
        <f>IF('在宅生活改善調査（利用者票）'!AC27="○",1,0)</f>
        <v>0</v>
      </c>
      <c r="AF18" s="103">
        <f>IF('在宅生活改善調査（利用者票）'!AD27="○",1,0)</f>
        <v>0</v>
      </c>
      <c r="AG18" s="103">
        <f>IF('在宅生活改善調査（利用者票）'!AE27="○",1,0)</f>
        <v>0</v>
      </c>
      <c r="AH18" s="103">
        <f>IF('在宅生活改善調査（利用者票）'!AF27="○",1,0)</f>
        <v>0</v>
      </c>
      <c r="AI18" s="103">
        <f>IF('在宅生活改善調査（利用者票）'!AG27="○",1,0)</f>
        <v>0</v>
      </c>
      <c r="AJ18" s="103">
        <f>IF('在宅生活改善調査（利用者票）'!AH27="○",1,0)</f>
        <v>0</v>
      </c>
      <c r="AK18" s="103">
        <f t="shared" si="3"/>
        <v>0</v>
      </c>
      <c r="AL18" s="103">
        <f>IF('在宅生活改善調査（利用者票）'!AI27="○",1,0)</f>
        <v>0</v>
      </c>
      <c r="AM18" s="103">
        <f>IF('在宅生活改善調査（利用者票）'!AJ27="○",1,0)</f>
        <v>0</v>
      </c>
      <c r="AN18" s="103">
        <f>IF('在宅生活改善調査（利用者票）'!AK27="○",1,0)</f>
        <v>0</v>
      </c>
      <c r="AO18" s="103">
        <f>IF('在宅生活改善調査（利用者票）'!AL27="○",1,0)</f>
        <v>0</v>
      </c>
      <c r="AP18" s="103">
        <f>IF('在宅生活改善調査（利用者票）'!AM27="○",1,0)</f>
        <v>0</v>
      </c>
      <c r="AQ18" s="103">
        <f>IF('在宅生活改善調査（利用者票）'!AN27="○",1,0)</f>
        <v>0</v>
      </c>
      <c r="AR18" s="103">
        <f>IF('在宅生活改善調査（利用者票）'!AO27="○",1,0)</f>
        <v>0</v>
      </c>
      <c r="AS18" s="103">
        <f>IF('在宅生活改善調査（利用者票）'!AP27="○",1,0)</f>
        <v>0</v>
      </c>
      <c r="AT18" s="103">
        <f>IF('在宅生活改善調査（利用者票）'!AQ27="○",1,0)</f>
        <v>0</v>
      </c>
      <c r="AU18" s="103">
        <f>IF('在宅生活改善調査（利用者票）'!AR27="○",1,0)</f>
        <v>0</v>
      </c>
      <c r="AV18" s="103">
        <f>IF('在宅生活改善調査（利用者票）'!AS27="○",1,0)</f>
        <v>0</v>
      </c>
      <c r="AW18" s="103">
        <f t="shared" si="4"/>
        <v>0</v>
      </c>
      <c r="AX18" s="103">
        <f>IF('在宅生活改善調査（利用者票）'!AT27="○",1,0)</f>
        <v>0</v>
      </c>
      <c r="AY18" s="103">
        <f>IF('在宅生活改善調査（利用者票）'!AU27="○",1,0)</f>
        <v>0</v>
      </c>
      <c r="AZ18" s="103">
        <f>IF('在宅生活改善調査（利用者票）'!AV27="○",1,0)</f>
        <v>0</v>
      </c>
      <c r="BA18" s="103">
        <f>IF('在宅生活改善調査（利用者票）'!AW27="○",1,0)</f>
        <v>0</v>
      </c>
      <c r="BB18" s="103">
        <f>IF('在宅生活改善調査（利用者票）'!AX27="○",1,0)</f>
        <v>0</v>
      </c>
      <c r="BC18" s="103">
        <f>IF('在宅生活改善調査（利用者票）'!AY27="○",1,0)</f>
        <v>0</v>
      </c>
      <c r="BD18" s="103">
        <f>IF('在宅生活改善調査（利用者票）'!AZ27="○",1,0)</f>
        <v>0</v>
      </c>
      <c r="BE18" s="103">
        <f>IF('在宅生活改善調査（利用者票）'!BA27="○",1,0)</f>
        <v>0</v>
      </c>
      <c r="BF18" s="103">
        <f>IF('在宅生活改善調査（利用者票）'!BB27="○",1,0)</f>
        <v>0</v>
      </c>
      <c r="BG18" s="103">
        <f>IF('在宅生活改善調査（利用者票）'!BC27="○",1,0)</f>
        <v>0</v>
      </c>
      <c r="BH18" s="103">
        <f>IF('在宅生活改善調査（利用者票）'!BD27="○",1,0)</f>
        <v>0</v>
      </c>
      <c r="BI18" s="103">
        <f>IF('在宅生活改善調査（利用者票）'!BE27="○",1,0)</f>
        <v>0</v>
      </c>
      <c r="BJ18" s="103">
        <f>IF('在宅生活改善調査（利用者票）'!BF27="○",1,0)</f>
        <v>0</v>
      </c>
      <c r="BK18" s="103">
        <f>IF('在宅生活改善調査（利用者票）'!BG27="○",1,0)</f>
        <v>0</v>
      </c>
      <c r="BL18" s="103">
        <f>IF('在宅生活改善調査（利用者票）'!BH27="○",1,0)</f>
        <v>0</v>
      </c>
      <c r="BM18" s="103">
        <f t="shared" si="5"/>
        <v>0</v>
      </c>
      <c r="BN18" s="103">
        <f>'在宅生活改善調査（利用者票）'!BI27</f>
        <v>0</v>
      </c>
      <c r="BO18" s="103">
        <f>IF('在宅生活改善調査（利用者票）'!BJ27="○",1,0)</f>
        <v>0</v>
      </c>
      <c r="BP18" s="103">
        <f>IF('在宅生活改善調査（利用者票）'!BK27="○",1,0)</f>
        <v>0</v>
      </c>
      <c r="BQ18" s="103">
        <f>IF('在宅生活改善調査（利用者票）'!BL27="○",1,0)</f>
        <v>0</v>
      </c>
      <c r="BR18" s="103">
        <f>IF('在宅生活改善調査（利用者票）'!BM27="○",1,0)</f>
        <v>0</v>
      </c>
      <c r="BS18" s="103">
        <f>IF('在宅生活改善調査（利用者票）'!BN27="○",1,0)</f>
        <v>0</v>
      </c>
      <c r="BT18" s="103">
        <f>IF('在宅生活改善調査（利用者票）'!BO27="○",1,0)</f>
        <v>0</v>
      </c>
      <c r="BU18" s="103">
        <f>IF('在宅生活改善調査（利用者票）'!BP27="○",1,0)</f>
        <v>0</v>
      </c>
      <c r="BV18" s="103">
        <f>IF('在宅生活改善調査（利用者票）'!BQ27="○",1,0)</f>
        <v>0</v>
      </c>
      <c r="BW18" s="103">
        <f>IF('在宅生活改善調査（利用者票）'!BR27="○",1,0)</f>
        <v>0</v>
      </c>
      <c r="BX18" s="103">
        <f>IF('在宅生活改善調査（利用者票）'!BS27="○",1,0)</f>
        <v>0</v>
      </c>
      <c r="BY18" s="103">
        <f>IF('在宅生活改善調査（利用者票）'!BT27="○",1,0)</f>
        <v>0</v>
      </c>
      <c r="BZ18" s="103">
        <f>IF('在宅生活改善調査（利用者票）'!BU27="○",1,0)</f>
        <v>0</v>
      </c>
      <c r="CA18" s="103">
        <f>IF('在宅生活改善調査（利用者票）'!BV27="○",1,0)</f>
        <v>0</v>
      </c>
      <c r="CB18" s="103">
        <f>IF('在宅生活改善調査（利用者票）'!BW27="○",1,0)</f>
        <v>0</v>
      </c>
      <c r="CC18" s="103">
        <f>IF('在宅生活改善調査（利用者票）'!BX27="○",1,0)</f>
        <v>0</v>
      </c>
      <c r="CD18" s="103">
        <f>IF('在宅生活改善調査（利用者票）'!BY27="○",1,0)</f>
        <v>0</v>
      </c>
      <c r="CE18" s="103">
        <f>IF('在宅生活改善調査（利用者票）'!BZ27="○",1,0)</f>
        <v>0</v>
      </c>
      <c r="CF18" s="103">
        <f>IF('在宅生活改善調査（利用者票）'!CA27="○",1,0)</f>
        <v>0</v>
      </c>
      <c r="CG18" s="103">
        <f>IF('在宅生活改善調査（利用者票）'!CB27="○",1,0)</f>
        <v>0</v>
      </c>
      <c r="CH18" s="103">
        <f t="shared" si="6"/>
        <v>0</v>
      </c>
      <c r="CI18" s="103">
        <f t="shared" si="7"/>
        <v>0</v>
      </c>
      <c r="CJ18" s="103">
        <f t="shared" si="8"/>
        <v>0</v>
      </c>
      <c r="CK18" s="103">
        <f t="shared" si="9"/>
        <v>0</v>
      </c>
      <c r="CL18" s="103">
        <f>'在宅生活改善調査（利用者票）'!CC27</f>
        <v>0</v>
      </c>
      <c r="CM18" s="103">
        <f>'在宅生活改善調査（利用者票）'!CD27</f>
        <v>0</v>
      </c>
      <c r="CN18" s="103">
        <f>'在宅生活改善調査（利用者票）'!CE27</f>
        <v>0</v>
      </c>
    </row>
    <row r="19" spans="1:92">
      <c r="A19" s="103">
        <f>'在宅生活改善調査（利用者票）'!B28</f>
        <v>0</v>
      </c>
      <c r="B19" s="103">
        <f>'在宅生活改善調査（利用者票）'!C28</f>
        <v>0</v>
      </c>
      <c r="C19" s="103">
        <f>'在宅生活改善調査（利用者票）'!D28</f>
        <v>0</v>
      </c>
      <c r="D19" s="103">
        <f>IF('在宅生活改善調査（利用者票）'!E28="○",1,0)</f>
        <v>0</v>
      </c>
      <c r="E19" s="103">
        <f>IF('在宅生活改善調査（利用者票）'!F28="○",1,0)</f>
        <v>0</v>
      </c>
      <c r="F19" s="103">
        <f>IF('在宅生活改善調査（利用者票）'!G28="○",1,0)</f>
        <v>0</v>
      </c>
      <c r="G19" s="103">
        <f>IF('在宅生活改善調査（利用者票）'!H28="○",1,0)</f>
        <v>0</v>
      </c>
      <c r="H19" s="103">
        <f>IF('在宅生活改善調査（利用者票）'!I28="○",1,0)</f>
        <v>0</v>
      </c>
      <c r="I19" s="103">
        <f>IF('在宅生活改善調査（利用者票）'!J28="○",1,0)</f>
        <v>0</v>
      </c>
      <c r="J19" s="103">
        <f>IF('在宅生活改善調査（利用者票）'!K28="○",1,0)</f>
        <v>0</v>
      </c>
      <c r="K19" s="103">
        <f t="shared" si="0"/>
        <v>0</v>
      </c>
      <c r="L19" s="103">
        <f>IF('在宅生活改善調査（利用者票）'!L28="○",1,0)</f>
        <v>0</v>
      </c>
      <c r="M19" s="103">
        <f>IF('在宅生活改善調査（利用者票）'!M28="○",1,0)</f>
        <v>0</v>
      </c>
      <c r="N19" s="103">
        <f>IF('在宅生活改善調査（利用者票）'!N28="○",1,0)</f>
        <v>0</v>
      </c>
      <c r="O19" s="103">
        <f>IF('在宅生活改善調査（利用者票）'!O28="○",1,0)</f>
        <v>0</v>
      </c>
      <c r="P19" s="103">
        <f>IF('在宅生活改善調査（利用者票）'!P28="○",1,0)</f>
        <v>0</v>
      </c>
      <c r="Q19" s="103">
        <f>IF('在宅生活改善調査（利用者票）'!Q28="○",1,0)</f>
        <v>0</v>
      </c>
      <c r="R19" s="103">
        <f>IF('在宅生活改善調査（利用者票）'!R28="○",1,0)</f>
        <v>0</v>
      </c>
      <c r="S19" s="103">
        <f t="shared" si="1"/>
        <v>0</v>
      </c>
      <c r="T19" s="103">
        <f>IF('在宅生活改善調査（利用者票）'!S28="○",1,0)</f>
        <v>0</v>
      </c>
      <c r="U19" s="103">
        <f>IF('在宅生活改善調査（利用者票）'!T28="○",1,0)</f>
        <v>0</v>
      </c>
      <c r="V19" s="103">
        <f>IF('在宅生活改善調査（利用者票）'!U28="○",1,0)</f>
        <v>0</v>
      </c>
      <c r="W19" s="103">
        <f>IF('在宅生活改善調査（利用者票）'!V28="○",1,0)</f>
        <v>0</v>
      </c>
      <c r="X19" s="103">
        <f>IF('在宅生活改善調査（利用者票）'!W28="○",1,0)</f>
        <v>0</v>
      </c>
      <c r="Y19" s="103">
        <f>IF('在宅生活改善調査（利用者票）'!X28="○",1,0)</f>
        <v>0</v>
      </c>
      <c r="Z19" s="103">
        <f>IF('在宅生活改善調査（利用者票）'!Y28="○",1,0)</f>
        <v>0</v>
      </c>
      <c r="AA19" s="103">
        <f>IF('在宅生活改善調査（利用者票）'!Z28="○",1,0)</f>
        <v>0</v>
      </c>
      <c r="AB19" s="103">
        <f t="shared" si="2"/>
        <v>0</v>
      </c>
      <c r="AC19" s="103">
        <f>IF('在宅生活改善調査（利用者票）'!AA28="○",1,0)</f>
        <v>0</v>
      </c>
      <c r="AD19" s="103">
        <f>IF('在宅生活改善調査（利用者票）'!AB28="○",1,0)</f>
        <v>0</v>
      </c>
      <c r="AE19" s="103">
        <f>IF('在宅生活改善調査（利用者票）'!AC28="○",1,0)</f>
        <v>0</v>
      </c>
      <c r="AF19" s="103">
        <f>IF('在宅生活改善調査（利用者票）'!AD28="○",1,0)</f>
        <v>0</v>
      </c>
      <c r="AG19" s="103">
        <f>IF('在宅生活改善調査（利用者票）'!AE28="○",1,0)</f>
        <v>0</v>
      </c>
      <c r="AH19" s="103">
        <f>IF('在宅生活改善調査（利用者票）'!AF28="○",1,0)</f>
        <v>0</v>
      </c>
      <c r="AI19" s="103">
        <f>IF('在宅生活改善調査（利用者票）'!AG28="○",1,0)</f>
        <v>0</v>
      </c>
      <c r="AJ19" s="103">
        <f>IF('在宅生活改善調査（利用者票）'!AH28="○",1,0)</f>
        <v>0</v>
      </c>
      <c r="AK19" s="103">
        <f t="shared" si="3"/>
        <v>0</v>
      </c>
      <c r="AL19" s="103">
        <f>IF('在宅生活改善調査（利用者票）'!AI28="○",1,0)</f>
        <v>0</v>
      </c>
      <c r="AM19" s="103">
        <f>IF('在宅生活改善調査（利用者票）'!AJ28="○",1,0)</f>
        <v>0</v>
      </c>
      <c r="AN19" s="103">
        <f>IF('在宅生活改善調査（利用者票）'!AK28="○",1,0)</f>
        <v>0</v>
      </c>
      <c r="AO19" s="103">
        <f>IF('在宅生活改善調査（利用者票）'!AL28="○",1,0)</f>
        <v>0</v>
      </c>
      <c r="AP19" s="103">
        <f>IF('在宅生活改善調査（利用者票）'!AM28="○",1,0)</f>
        <v>0</v>
      </c>
      <c r="AQ19" s="103">
        <f>IF('在宅生活改善調査（利用者票）'!AN28="○",1,0)</f>
        <v>0</v>
      </c>
      <c r="AR19" s="103">
        <f>IF('在宅生活改善調査（利用者票）'!AO28="○",1,0)</f>
        <v>0</v>
      </c>
      <c r="AS19" s="103">
        <f>IF('在宅生活改善調査（利用者票）'!AP28="○",1,0)</f>
        <v>0</v>
      </c>
      <c r="AT19" s="103">
        <f>IF('在宅生活改善調査（利用者票）'!AQ28="○",1,0)</f>
        <v>0</v>
      </c>
      <c r="AU19" s="103">
        <f>IF('在宅生活改善調査（利用者票）'!AR28="○",1,0)</f>
        <v>0</v>
      </c>
      <c r="AV19" s="103">
        <f>IF('在宅生活改善調査（利用者票）'!AS28="○",1,0)</f>
        <v>0</v>
      </c>
      <c r="AW19" s="103">
        <f t="shared" si="4"/>
        <v>0</v>
      </c>
      <c r="AX19" s="103">
        <f>IF('在宅生活改善調査（利用者票）'!AT28="○",1,0)</f>
        <v>0</v>
      </c>
      <c r="AY19" s="103">
        <f>IF('在宅生活改善調査（利用者票）'!AU28="○",1,0)</f>
        <v>0</v>
      </c>
      <c r="AZ19" s="103">
        <f>IF('在宅生活改善調査（利用者票）'!AV28="○",1,0)</f>
        <v>0</v>
      </c>
      <c r="BA19" s="103">
        <f>IF('在宅生活改善調査（利用者票）'!AW28="○",1,0)</f>
        <v>0</v>
      </c>
      <c r="BB19" s="103">
        <f>IF('在宅生活改善調査（利用者票）'!AX28="○",1,0)</f>
        <v>0</v>
      </c>
      <c r="BC19" s="103">
        <f>IF('在宅生活改善調査（利用者票）'!AY28="○",1,0)</f>
        <v>0</v>
      </c>
      <c r="BD19" s="103">
        <f>IF('在宅生活改善調査（利用者票）'!AZ28="○",1,0)</f>
        <v>0</v>
      </c>
      <c r="BE19" s="103">
        <f>IF('在宅生活改善調査（利用者票）'!BA28="○",1,0)</f>
        <v>0</v>
      </c>
      <c r="BF19" s="103">
        <f>IF('在宅生活改善調査（利用者票）'!BB28="○",1,0)</f>
        <v>0</v>
      </c>
      <c r="BG19" s="103">
        <f>IF('在宅生活改善調査（利用者票）'!BC28="○",1,0)</f>
        <v>0</v>
      </c>
      <c r="BH19" s="103">
        <f>IF('在宅生活改善調査（利用者票）'!BD28="○",1,0)</f>
        <v>0</v>
      </c>
      <c r="BI19" s="103">
        <f>IF('在宅生活改善調査（利用者票）'!BE28="○",1,0)</f>
        <v>0</v>
      </c>
      <c r="BJ19" s="103">
        <f>IF('在宅生活改善調査（利用者票）'!BF28="○",1,0)</f>
        <v>0</v>
      </c>
      <c r="BK19" s="103">
        <f>IF('在宅生活改善調査（利用者票）'!BG28="○",1,0)</f>
        <v>0</v>
      </c>
      <c r="BL19" s="103">
        <f>IF('在宅生活改善調査（利用者票）'!BH28="○",1,0)</f>
        <v>0</v>
      </c>
      <c r="BM19" s="103">
        <f t="shared" si="5"/>
        <v>0</v>
      </c>
      <c r="BN19" s="103">
        <f>'在宅生活改善調査（利用者票）'!BI28</f>
        <v>0</v>
      </c>
      <c r="BO19" s="103">
        <f>IF('在宅生活改善調査（利用者票）'!BJ28="○",1,0)</f>
        <v>0</v>
      </c>
      <c r="BP19" s="103">
        <f>IF('在宅生活改善調査（利用者票）'!BK28="○",1,0)</f>
        <v>0</v>
      </c>
      <c r="BQ19" s="103">
        <f>IF('在宅生活改善調査（利用者票）'!BL28="○",1,0)</f>
        <v>0</v>
      </c>
      <c r="BR19" s="103">
        <f>IF('在宅生活改善調査（利用者票）'!BM28="○",1,0)</f>
        <v>0</v>
      </c>
      <c r="BS19" s="103">
        <f>IF('在宅生活改善調査（利用者票）'!BN28="○",1,0)</f>
        <v>0</v>
      </c>
      <c r="BT19" s="103">
        <f>IF('在宅生活改善調査（利用者票）'!BO28="○",1,0)</f>
        <v>0</v>
      </c>
      <c r="BU19" s="103">
        <f>IF('在宅生活改善調査（利用者票）'!BP28="○",1,0)</f>
        <v>0</v>
      </c>
      <c r="BV19" s="103">
        <f>IF('在宅生活改善調査（利用者票）'!BQ28="○",1,0)</f>
        <v>0</v>
      </c>
      <c r="BW19" s="103">
        <f>IF('在宅生活改善調査（利用者票）'!BR28="○",1,0)</f>
        <v>0</v>
      </c>
      <c r="BX19" s="103">
        <f>IF('在宅生活改善調査（利用者票）'!BS28="○",1,0)</f>
        <v>0</v>
      </c>
      <c r="BY19" s="103">
        <f>IF('在宅生活改善調査（利用者票）'!BT28="○",1,0)</f>
        <v>0</v>
      </c>
      <c r="BZ19" s="103">
        <f>IF('在宅生活改善調査（利用者票）'!BU28="○",1,0)</f>
        <v>0</v>
      </c>
      <c r="CA19" s="103">
        <f>IF('在宅生活改善調査（利用者票）'!BV28="○",1,0)</f>
        <v>0</v>
      </c>
      <c r="CB19" s="103">
        <f>IF('在宅生活改善調査（利用者票）'!BW28="○",1,0)</f>
        <v>0</v>
      </c>
      <c r="CC19" s="103">
        <f>IF('在宅生活改善調査（利用者票）'!BX28="○",1,0)</f>
        <v>0</v>
      </c>
      <c r="CD19" s="103">
        <f>IF('在宅生活改善調査（利用者票）'!BY28="○",1,0)</f>
        <v>0</v>
      </c>
      <c r="CE19" s="103">
        <f>IF('在宅生活改善調査（利用者票）'!BZ28="○",1,0)</f>
        <v>0</v>
      </c>
      <c r="CF19" s="103">
        <f>IF('在宅生活改善調査（利用者票）'!CA28="○",1,0)</f>
        <v>0</v>
      </c>
      <c r="CG19" s="103">
        <f>IF('在宅生活改善調査（利用者票）'!CB28="○",1,0)</f>
        <v>0</v>
      </c>
      <c r="CH19" s="103">
        <f t="shared" si="6"/>
        <v>0</v>
      </c>
      <c r="CI19" s="103">
        <f t="shared" si="7"/>
        <v>0</v>
      </c>
      <c r="CJ19" s="103">
        <f t="shared" si="8"/>
        <v>0</v>
      </c>
      <c r="CK19" s="103">
        <f t="shared" si="9"/>
        <v>0</v>
      </c>
      <c r="CL19" s="103">
        <f>'在宅生活改善調査（利用者票）'!CC28</f>
        <v>0</v>
      </c>
      <c r="CM19" s="103">
        <f>'在宅生活改善調査（利用者票）'!CD28</f>
        <v>0</v>
      </c>
      <c r="CN19" s="103">
        <f>'在宅生活改善調査（利用者票）'!CE28</f>
        <v>0</v>
      </c>
    </row>
    <row r="20" spans="1:92">
      <c r="A20" s="103">
        <f>'在宅生活改善調査（利用者票）'!B29</f>
        <v>0</v>
      </c>
      <c r="B20" s="103">
        <f>'在宅生活改善調査（利用者票）'!C29</f>
        <v>0</v>
      </c>
      <c r="C20" s="103">
        <f>'在宅生活改善調査（利用者票）'!D29</f>
        <v>0</v>
      </c>
      <c r="D20" s="103">
        <f>IF('在宅生活改善調査（利用者票）'!E29="○",1,0)</f>
        <v>0</v>
      </c>
      <c r="E20" s="103">
        <f>IF('在宅生活改善調査（利用者票）'!F29="○",1,0)</f>
        <v>0</v>
      </c>
      <c r="F20" s="103">
        <f>IF('在宅生活改善調査（利用者票）'!G29="○",1,0)</f>
        <v>0</v>
      </c>
      <c r="G20" s="103">
        <f>IF('在宅生活改善調査（利用者票）'!H29="○",1,0)</f>
        <v>0</v>
      </c>
      <c r="H20" s="103">
        <f>IF('在宅生活改善調査（利用者票）'!I29="○",1,0)</f>
        <v>0</v>
      </c>
      <c r="I20" s="103">
        <f>IF('在宅生活改善調査（利用者票）'!J29="○",1,0)</f>
        <v>0</v>
      </c>
      <c r="J20" s="103">
        <f>IF('在宅生活改善調査（利用者票）'!K29="○",1,0)</f>
        <v>0</v>
      </c>
      <c r="K20" s="103">
        <f t="shared" ref="K20:K35" si="10">SUM(D20:J20)</f>
        <v>0</v>
      </c>
      <c r="L20" s="103">
        <f>IF('在宅生活改善調査（利用者票）'!L29="○",1,0)</f>
        <v>0</v>
      </c>
      <c r="M20" s="103">
        <f>IF('在宅生活改善調査（利用者票）'!M29="○",1,0)</f>
        <v>0</v>
      </c>
      <c r="N20" s="103">
        <f>IF('在宅生活改善調査（利用者票）'!N29="○",1,0)</f>
        <v>0</v>
      </c>
      <c r="O20" s="103">
        <f>IF('在宅生活改善調査（利用者票）'!O29="○",1,0)</f>
        <v>0</v>
      </c>
      <c r="P20" s="103">
        <f>IF('在宅生活改善調査（利用者票）'!P29="○",1,0)</f>
        <v>0</v>
      </c>
      <c r="Q20" s="103">
        <f>IF('在宅生活改善調査（利用者票）'!Q29="○",1,0)</f>
        <v>0</v>
      </c>
      <c r="R20" s="103">
        <f>IF('在宅生活改善調査（利用者票）'!R29="○",1,0)</f>
        <v>0</v>
      </c>
      <c r="S20" s="103">
        <f t="shared" ref="S20:S35" si="11">SUM(L20:R20)</f>
        <v>0</v>
      </c>
      <c r="T20" s="103">
        <f>IF('在宅生活改善調査（利用者票）'!S29="○",1,0)</f>
        <v>0</v>
      </c>
      <c r="U20" s="103">
        <f>IF('在宅生活改善調査（利用者票）'!T29="○",1,0)</f>
        <v>0</v>
      </c>
      <c r="V20" s="103">
        <f>IF('在宅生活改善調査（利用者票）'!U29="○",1,0)</f>
        <v>0</v>
      </c>
      <c r="W20" s="103">
        <f>IF('在宅生活改善調査（利用者票）'!V29="○",1,0)</f>
        <v>0</v>
      </c>
      <c r="X20" s="103">
        <f>IF('在宅生活改善調査（利用者票）'!W29="○",1,0)</f>
        <v>0</v>
      </c>
      <c r="Y20" s="103">
        <f>IF('在宅生活改善調査（利用者票）'!X29="○",1,0)</f>
        <v>0</v>
      </c>
      <c r="Z20" s="103">
        <f>IF('在宅生活改善調査（利用者票）'!Y29="○",1,0)</f>
        <v>0</v>
      </c>
      <c r="AA20" s="103">
        <f>IF('在宅生活改善調査（利用者票）'!Z29="○",1,0)</f>
        <v>0</v>
      </c>
      <c r="AB20" s="103">
        <f t="shared" ref="AB20:AB35" si="12">SUM(T20:AA20)</f>
        <v>0</v>
      </c>
      <c r="AC20" s="103">
        <f>IF('在宅生活改善調査（利用者票）'!AA29="○",1,0)</f>
        <v>0</v>
      </c>
      <c r="AD20" s="103">
        <f>IF('在宅生活改善調査（利用者票）'!AB29="○",1,0)</f>
        <v>0</v>
      </c>
      <c r="AE20" s="103">
        <f>IF('在宅生活改善調査（利用者票）'!AC29="○",1,0)</f>
        <v>0</v>
      </c>
      <c r="AF20" s="103">
        <f>IF('在宅生活改善調査（利用者票）'!AD29="○",1,0)</f>
        <v>0</v>
      </c>
      <c r="AG20" s="103">
        <f>IF('在宅生活改善調査（利用者票）'!AE29="○",1,0)</f>
        <v>0</v>
      </c>
      <c r="AH20" s="103">
        <f>IF('在宅生活改善調査（利用者票）'!AF29="○",1,0)</f>
        <v>0</v>
      </c>
      <c r="AI20" s="103">
        <f>IF('在宅生活改善調査（利用者票）'!AG29="○",1,0)</f>
        <v>0</v>
      </c>
      <c r="AJ20" s="103">
        <f>IF('在宅生活改善調査（利用者票）'!AH29="○",1,0)</f>
        <v>0</v>
      </c>
      <c r="AK20" s="103">
        <f t="shared" ref="AK20:AK35" si="13">SUM(AC20:AJ20)</f>
        <v>0</v>
      </c>
      <c r="AL20" s="103">
        <f>IF('在宅生活改善調査（利用者票）'!AI29="○",1,0)</f>
        <v>0</v>
      </c>
      <c r="AM20" s="103">
        <f>IF('在宅生活改善調査（利用者票）'!AJ29="○",1,0)</f>
        <v>0</v>
      </c>
      <c r="AN20" s="103">
        <f>IF('在宅生活改善調査（利用者票）'!AK29="○",1,0)</f>
        <v>0</v>
      </c>
      <c r="AO20" s="103">
        <f>IF('在宅生活改善調査（利用者票）'!AL29="○",1,0)</f>
        <v>0</v>
      </c>
      <c r="AP20" s="103">
        <f>IF('在宅生活改善調査（利用者票）'!AM29="○",1,0)</f>
        <v>0</v>
      </c>
      <c r="AQ20" s="103">
        <f>IF('在宅生活改善調査（利用者票）'!AN29="○",1,0)</f>
        <v>0</v>
      </c>
      <c r="AR20" s="103">
        <f>IF('在宅生活改善調査（利用者票）'!AO29="○",1,0)</f>
        <v>0</v>
      </c>
      <c r="AS20" s="103">
        <f>IF('在宅生活改善調査（利用者票）'!AP29="○",1,0)</f>
        <v>0</v>
      </c>
      <c r="AT20" s="103">
        <f>IF('在宅生活改善調査（利用者票）'!AQ29="○",1,0)</f>
        <v>0</v>
      </c>
      <c r="AU20" s="103">
        <f>IF('在宅生活改善調査（利用者票）'!AR29="○",1,0)</f>
        <v>0</v>
      </c>
      <c r="AV20" s="103">
        <f>IF('在宅生活改善調査（利用者票）'!AS29="○",1,0)</f>
        <v>0</v>
      </c>
      <c r="AW20" s="103">
        <f t="shared" ref="AW20:AW35" si="14">SUM(AL20:AV20)</f>
        <v>0</v>
      </c>
      <c r="AX20" s="103">
        <f>IF('在宅生活改善調査（利用者票）'!AT29="○",1,0)</f>
        <v>0</v>
      </c>
      <c r="AY20" s="103">
        <f>IF('在宅生活改善調査（利用者票）'!AU29="○",1,0)</f>
        <v>0</v>
      </c>
      <c r="AZ20" s="103">
        <f>IF('在宅生活改善調査（利用者票）'!AV29="○",1,0)</f>
        <v>0</v>
      </c>
      <c r="BA20" s="103">
        <f>IF('在宅生活改善調査（利用者票）'!AW29="○",1,0)</f>
        <v>0</v>
      </c>
      <c r="BB20" s="103">
        <f>IF('在宅生活改善調査（利用者票）'!AX29="○",1,0)</f>
        <v>0</v>
      </c>
      <c r="BC20" s="103">
        <f>IF('在宅生活改善調査（利用者票）'!AY29="○",1,0)</f>
        <v>0</v>
      </c>
      <c r="BD20" s="103">
        <f>IF('在宅生活改善調査（利用者票）'!AZ29="○",1,0)</f>
        <v>0</v>
      </c>
      <c r="BE20" s="103">
        <f>IF('在宅生活改善調査（利用者票）'!BA29="○",1,0)</f>
        <v>0</v>
      </c>
      <c r="BF20" s="103">
        <f>IF('在宅生活改善調査（利用者票）'!BB29="○",1,0)</f>
        <v>0</v>
      </c>
      <c r="BG20" s="103">
        <f>IF('在宅生活改善調査（利用者票）'!BC29="○",1,0)</f>
        <v>0</v>
      </c>
      <c r="BH20" s="103">
        <f>IF('在宅生活改善調査（利用者票）'!BD29="○",1,0)</f>
        <v>0</v>
      </c>
      <c r="BI20" s="103">
        <f>IF('在宅生活改善調査（利用者票）'!BE29="○",1,0)</f>
        <v>0</v>
      </c>
      <c r="BJ20" s="103">
        <f>IF('在宅生活改善調査（利用者票）'!BF29="○",1,0)</f>
        <v>0</v>
      </c>
      <c r="BK20" s="103">
        <f>IF('在宅生活改善調査（利用者票）'!BG29="○",1,0)</f>
        <v>0</v>
      </c>
      <c r="BL20" s="103">
        <f>IF('在宅生活改善調査（利用者票）'!BH29="○",1,0)</f>
        <v>0</v>
      </c>
      <c r="BM20" s="103">
        <f t="shared" ref="BM20:BM35" si="15">SUM(AX20:BL20)</f>
        <v>0</v>
      </c>
      <c r="BN20" s="103">
        <f>'在宅生活改善調査（利用者票）'!BI29</f>
        <v>0</v>
      </c>
      <c r="BO20" s="103">
        <f>IF('在宅生活改善調査（利用者票）'!BJ29="○",1,0)</f>
        <v>0</v>
      </c>
      <c r="BP20" s="103">
        <f>IF('在宅生活改善調査（利用者票）'!BK29="○",1,0)</f>
        <v>0</v>
      </c>
      <c r="BQ20" s="103">
        <f>IF('在宅生活改善調査（利用者票）'!BL29="○",1,0)</f>
        <v>0</v>
      </c>
      <c r="BR20" s="103">
        <f>IF('在宅生活改善調査（利用者票）'!BM29="○",1,0)</f>
        <v>0</v>
      </c>
      <c r="BS20" s="103">
        <f>IF('在宅生活改善調査（利用者票）'!BN29="○",1,0)</f>
        <v>0</v>
      </c>
      <c r="BT20" s="103">
        <f>IF('在宅生活改善調査（利用者票）'!BO29="○",1,0)</f>
        <v>0</v>
      </c>
      <c r="BU20" s="103">
        <f>IF('在宅生活改善調査（利用者票）'!BP29="○",1,0)</f>
        <v>0</v>
      </c>
      <c r="BV20" s="103">
        <f>IF('在宅生活改善調査（利用者票）'!BQ29="○",1,0)</f>
        <v>0</v>
      </c>
      <c r="BW20" s="103">
        <f>IF('在宅生活改善調査（利用者票）'!BR29="○",1,0)</f>
        <v>0</v>
      </c>
      <c r="BX20" s="103">
        <f>IF('在宅生活改善調査（利用者票）'!BS29="○",1,0)</f>
        <v>0</v>
      </c>
      <c r="BY20" s="103">
        <f>IF('在宅生活改善調査（利用者票）'!BT29="○",1,0)</f>
        <v>0</v>
      </c>
      <c r="BZ20" s="103">
        <f>IF('在宅生活改善調査（利用者票）'!BU29="○",1,0)</f>
        <v>0</v>
      </c>
      <c r="CA20" s="103">
        <f>IF('在宅生活改善調査（利用者票）'!BV29="○",1,0)</f>
        <v>0</v>
      </c>
      <c r="CB20" s="103">
        <f>IF('在宅生活改善調査（利用者票）'!BW29="○",1,0)</f>
        <v>0</v>
      </c>
      <c r="CC20" s="103">
        <f>IF('在宅生活改善調査（利用者票）'!BX29="○",1,0)</f>
        <v>0</v>
      </c>
      <c r="CD20" s="103">
        <f>IF('在宅生活改善調査（利用者票）'!BY29="○",1,0)</f>
        <v>0</v>
      </c>
      <c r="CE20" s="103">
        <f>IF('在宅生活改善調査（利用者票）'!BZ29="○",1,0)</f>
        <v>0</v>
      </c>
      <c r="CF20" s="103">
        <f>IF('在宅生活改善調査（利用者票）'!CA29="○",1,0)</f>
        <v>0</v>
      </c>
      <c r="CG20" s="103">
        <f>IF('在宅生活改善調査（利用者票）'!CB29="○",1,0)</f>
        <v>0</v>
      </c>
      <c r="CH20" s="103">
        <f t="shared" ref="CH20:CH35" si="16">SUM(BO20:BY20)</f>
        <v>0</v>
      </c>
      <c r="CI20" s="103">
        <f t="shared" ref="CI20:CI35" si="17">SUM(BZ20:CF20)</f>
        <v>0</v>
      </c>
      <c r="CJ20" s="103">
        <f t="shared" ref="CJ20:CJ35" si="18">SUM(BZ20:CG20)</f>
        <v>0</v>
      </c>
      <c r="CK20" s="103">
        <f t="shared" ref="CK20:CK35" si="19">SUM(BO20:CG20)</f>
        <v>0</v>
      </c>
      <c r="CL20" s="103">
        <f>'在宅生活改善調査（利用者票）'!CC29</f>
        <v>0</v>
      </c>
      <c r="CM20" s="103">
        <f>'在宅生活改善調査（利用者票）'!CD29</f>
        <v>0</v>
      </c>
      <c r="CN20" s="103">
        <f>'在宅生活改善調査（利用者票）'!CE29</f>
        <v>0</v>
      </c>
    </row>
    <row r="21" spans="1:92">
      <c r="A21" s="103">
        <f>'在宅生活改善調査（利用者票）'!B30</f>
        <v>0</v>
      </c>
      <c r="B21" s="103">
        <f>'在宅生活改善調査（利用者票）'!C30</f>
        <v>0</v>
      </c>
      <c r="C21" s="103">
        <f>'在宅生活改善調査（利用者票）'!D30</f>
        <v>0</v>
      </c>
      <c r="D21" s="103">
        <f>IF('在宅生活改善調査（利用者票）'!E30="○",1,0)</f>
        <v>0</v>
      </c>
      <c r="E21" s="103">
        <f>IF('在宅生活改善調査（利用者票）'!F30="○",1,0)</f>
        <v>0</v>
      </c>
      <c r="F21" s="103">
        <f>IF('在宅生活改善調査（利用者票）'!G30="○",1,0)</f>
        <v>0</v>
      </c>
      <c r="G21" s="103">
        <f>IF('在宅生活改善調査（利用者票）'!H30="○",1,0)</f>
        <v>0</v>
      </c>
      <c r="H21" s="103">
        <f>IF('在宅生活改善調査（利用者票）'!I30="○",1,0)</f>
        <v>0</v>
      </c>
      <c r="I21" s="103">
        <f>IF('在宅生活改善調査（利用者票）'!J30="○",1,0)</f>
        <v>0</v>
      </c>
      <c r="J21" s="103">
        <f>IF('在宅生活改善調査（利用者票）'!K30="○",1,0)</f>
        <v>0</v>
      </c>
      <c r="K21" s="103">
        <f t="shared" si="10"/>
        <v>0</v>
      </c>
      <c r="L21" s="103">
        <f>IF('在宅生活改善調査（利用者票）'!L30="○",1,0)</f>
        <v>0</v>
      </c>
      <c r="M21" s="103">
        <f>IF('在宅生活改善調査（利用者票）'!M30="○",1,0)</f>
        <v>0</v>
      </c>
      <c r="N21" s="103">
        <f>IF('在宅生活改善調査（利用者票）'!N30="○",1,0)</f>
        <v>0</v>
      </c>
      <c r="O21" s="103">
        <f>IF('在宅生活改善調査（利用者票）'!O30="○",1,0)</f>
        <v>0</v>
      </c>
      <c r="P21" s="103">
        <f>IF('在宅生活改善調査（利用者票）'!P30="○",1,0)</f>
        <v>0</v>
      </c>
      <c r="Q21" s="103">
        <f>IF('在宅生活改善調査（利用者票）'!Q30="○",1,0)</f>
        <v>0</v>
      </c>
      <c r="R21" s="103">
        <f>IF('在宅生活改善調査（利用者票）'!R30="○",1,0)</f>
        <v>0</v>
      </c>
      <c r="S21" s="103">
        <f t="shared" si="11"/>
        <v>0</v>
      </c>
      <c r="T21" s="103">
        <f>IF('在宅生活改善調査（利用者票）'!S30="○",1,0)</f>
        <v>0</v>
      </c>
      <c r="U21" s="103">
        <f>IF('在宅生活改善調査（利用者票）'!T30="○",1,0)</f>
        <v>0</v>
      </c>
      <c r="V21" s="103">
        <f>IF('在宅生活改善調査（利用者票）'!U30="○",1,0)</f>
        <v>0</v>
      </c>
      <c r="W21" s="103">
        <f>IF('在宅生活改善調査（利用者票）'!V30="○",1,0)</f>
        <v>0</v>
      </c>
      <c r="X21" s="103">
        <f>IF('在宅生活改善調査（利用者票）'!W30="○",1,0)</f>
        <v>0</v>
      </c>
      <c r="Y21" s="103">
        <f>IF('在宅生活改善調査（利用者票）'!X30="○",1,0)</f>
        <v>0</v>
      </c>
      <c r="Z21" s="103">
        <f>IF('在宅生活改善調査（利用者票）'!Y30="○",1,0)</f>
        <v>0</v>
      </c>
      <c r="AA21" s="103">
        <f>IF('在宅生活改善調査（利用者票）'!Z30="○",1,0)</f>
        <v>0</v>
      </c>
      <c r="AB21" s="103">
        <f t="shared" si="12"/>
        <v>0</v>
      </c>
      <c r="AC21" s="103">
        <f>IF('在宅生活改善調査（利用者票）'!AA30="○",1,0)</f>
        <v>0</v>
      </c>
      <c r="AD21" s="103">
        <f>IF('在宅生活改善調査（利用者票）'!AB30="○",1,0)</f>
        <v>0</v>
      </c>
      <c r="AE21" s="103">
        <f>IF('在宅生活改善調査（利用者票）'!AC30="○",1,0)</f>
        <v>0</v>
      </c>
      <c r="AF21" s="103">
        <f>IF('在宅生活改善調査（利用者票）'!AD30="○",1,0)</f>
        <v>0</v>
      </c>
      <c r="AG21" s="103">
        <f>IF('在宅生活改善調査（利用者票）'!AE30="○",1,0)</f>
        <v>0</v>
      </c>
      <c r="AH21" s="103">
        <f>IF('在宅生活改善調査（利用者票）'!AF30="○",1,0)</f>
        <v>0</v>
      </c>
      <c r="AI21" s="103">
        <f>IF('在宅生活改善調査（利用者票）'!AG30="○",1,0)</f>
        <v>0</v>
      </c>
      <c r="AJ21" s="103">
        <f>IF('在宅生活改善調査（利用者票）'!AH30="○",1,0)</f>
        <v>0</v>
      </c>
      <c r="AK21" s="103">
        <f t="shared" si="13"/>
        <v>0</v>
      </c>
      <c r="AL21" s="103">
        <f>IF('在宅生活改善調査（利用者票）'!AI30="○",1,0)</f>
        <v>0</v>
      </c>
      <c r="AM21" s="103">
        <f>IF('在宅生活改善調査（利用者票）'!AJ30="○",1,0)</f>
        <v>0</v>
      </c>
      <c r="AN21" s="103">
        <f>IF('在宅生活改善調査（利用者票）'!AK30="○",1,0)</f>
        <v>0</v>
      </c>
      <c r="AO21" s="103">
        <f>IF('在宅生活改善調査（利用者票）'!AL30="○",1,0)</f>
        <v>0</v>
      </c>
      <c r="AP21" s="103">
        <f>IF('在宅生活改善調査（利用者票）'!AM30="○",1,0)</f>
        <v>0</v>
      </c>
      <c r="AQ21" s="103">
        <f>IF('在宅生活改善調査（利用者票）'!AN30="○",1,0)</f>
        <v>0</v>
      </c>
      <c r="AR21" s="103">
        <f>IF('在宅生活改善調査（利用者票）'!AO30="○",1,0)</f>
        <v>0</v>
      </c>
      <c r="AS21" s="103">
        <f>IF('在宅生活改善調査（利用者票）'!AP30="○",1,0)</f>
        <v>0</v>
      </c>
      <c r="AT21" s="103">
        <f>IF('在宅生活改善調査（利用者票）'!AQ30="○",1,0)</f>
        <v>0</v>
      </c>
      <c r="AU21" s="103">
        <f>IF('在宅生活改善調査（利用者票）'!AR30="○",1,0)</f>
        <v>0</v>
      </c>
      <c r="AV21" s="103">
        <f>IF('在宅生活改善調査（利用者票）'!AS30="○",1,0)</f>
        <v>0</v>
      </c>
      <c r="AW21" s="103">
        <f t="shared" si="14"/>
        <v>0</v>
      </c>
      <c r="AX21" s="103">
        <f>IF('在宅生活改善調査（利用者票）'!AT30="○",1,0)</f>
        <v>0</v>
      </c>
      <c r="AY21" s="103">
        <f>IF('在宅生活改善調査（利用者票）'!AU30="○",1,0)</f>
        <v>0</v>
      </c>
      <c r="AZ21" s="103">
        <f>IF('在宅生活改善調査（利用者票）'!AV30="○",1,0)</f>
        <v>0</v>
      </c>
      <c r="BA21" s="103">
        <f>IF('在宅生活改善調査（利用者票）'!AW30="○",1,0)</f>
        <v>0</v>
      </c>
      <c r="BB21" s="103">
        <f>IF('在宅生活改善調査（利用者票）'!AX30="○",1,0)</f>
        <v>0</v>
      </c>
      <c r="BC21" s="103">
        <f>IF('在宅生活改善調査（利用者票）'!AY30="○",1,0)</f>
        <v>0</v>
      </c>
      <c r="BD21" s="103">
        <f>IF('在宅生活改善調査（利用者票）'!AZ30="○",1,0)</f>
        <v>0</v>
      </c>
      <c r="BE21" s="103">
        <f>IF('在宅生活改善調査（利用者票）'!BA30="○",1,0)</f>
        <v>0</v>
      </c>
      <c r="BF21" s="103">
        <f>IF('在宅生活改善調査（利用者票）'!BB30="○",1,0)</f>
        <v>0</v>
      </c>
      <c r="BG21" s="103">
        <f>IF('在宅生活改善調査（利用者票）'!BC30="○",1,0)</f>
        <v>0</v>
      </c>
      <c r="BH21" s="103">
        <f>IF('在宅生活改善調査（利用者票）'!BD30="○",1,0)</f>
        <v>0</v>
      </c>
      <c r="BI21" s="103">
        <f>IF('在宅生活改善調査（利用者票）'!BE30="○",1,0)</f>
        <v>0</v>
      </c>
      <c r="BJ21" s="103">
        <f>IF('在宅生活改善調査（利用者票）'!BF30="○",1,0)</f>
        <v>0</v>
      </c>
      <c r="BK21" s="103">
        <f>IF('在宅生活改善調査（利用者票）'!BG30="○",1,0)</f>
        <v>0</v>
      </c>
      <c r="BL21" s="103">
        <f>IF('在宅生活改善調査（利用者票）'!BH30="○",1,0)</f>
        <v>0</v>
      </c>
      <c r="BM21" s="103">
        <f t="shared" si="15"/>
        <v>0</v>
      </c>
      <c r="BN21" s="103">
        <f>'在宅生活改善調査（利用者票）'!BI30</f>
        <v>0</v>
      </c>
      <c r="BO21" s="103">
        <f>IF('在宅生活改善調査（利用者票）'!BJ30="○",1,0)</f>
        <v>0</v>
      </c>
      <c r="BP21" s="103">
        <f>IF('在宅生活改善調査（利用者票）'!BK30="○",1,0)</f>
        <v>0</v>
      </c>
      <c r="BQ21" s="103">
        <f>IF('在宅生活改善調査（利用者票）'!BL30="○",1,0)</f>
        <v>0</v>
      </c>
      <c r="BR21" s="103">
        <f>IF('在宅生活改善調査（利用者票）'!BM30="○",1,0)</f>
        <v>0</v>
      </c>
      <c r="BS21" s="103">
        <f>IF('在宅生活改善調査（利用者票）'!BN30="○",1,0)</f>
        <v>0</v>
      </c>
      <c r="BT21" s="103">
        <f>IF('在宅生活改善調査（利用者票）'!BO30="○",1,0)</f>
        <v>0</v>
      </c>
      <c r="BU21" s="103">
        <f>IF('在宅生活改善調査（利用者票）'!BP30="○",1,0)</f>
        <v>0</v>
      </c>
      <c r="BV21" s="103">
        <f>IF('在宅生活改善調査（利用者票）'!BQ30="○",1,0)</f>
        <v>0</v>
      </c>
      <c r="BW21" s="103">
        <f>IF('在宅生活改善調査（利用者票）'!BR30="○",1,0)</f>
        <v>0</v>
      </c>
      <c r="BX21" s="103">
        <f>IF('在宅生活改善調査（利用者票）'!BS30="○",1,0)</f>
        <v>0</v>
      </c>
      <c r="BY21" s="103">
        <f>IF('在宅生活改善調査（利用者票）'!BT30="○",1,0)</f>
        <v>0</v>
      </c>
      <c r="BZ21" s="103">
        <f>IF('在宅生活改善調査（利用者票）'!BU30="○",1,0)</f>
        <v>0</v>
      </c>
      <c r="CA21" s="103">
        <f>IF('在宅生活改善調査（利用者票）'!BV30="○",1,0)</f>
        <v>0</v>
      </c>
      <c r="CB21" s="103">
        <f>IF('在宅生活改善調査（利用者票）'!BW30="○",1,0)</f>
        <v>0</v>
      </c>
      <c r="CC21" s="103">
        <f>IF('在宅生活改善調査（利用者票）'!BX30="○",1,0)</f>
        <v>0</v>
      </c>
      <c r="CD21" s="103">
        <f>IF('在宅生活改善調査（利用者票）'!BY30="○",1,0)</f>
        <v>0</v>
      </c>
      <c r="CE21" s="103">
        <f>IF('在宅生活改善調査（利用者票）'!BZ30="○",1,0)</f>
        <v>0</v>
      </c>
      <c r="CF21" s="103">
        <f>IF('在宅生活改善調査（利用者票）'!CA30="○",1,0)</f>
        <v>0</v>
      </c>
      <c r="CG21" s="103">
        <f>IF('在宅生活改善調査（利用者票）'!CB30="○",1,0)</f>
        <v>0</v>
      </c>
      <c r="CH21" s="103">
        <f t="shared" si="16"/>
        <v>0</v>
      </c>
      <c r="CI21" s="103">
        <f t="shared" si="17"/>
        <v>0</v>
      </c>
      <c r="CJ21" s="103">
        <f t="shared" si="18"/>
        <v>0</v>
      </c>
      <c r="CK21" s="103">
        <f t="shared" si="19"/>
        <v>0</v>
      </c>
      <c r="CL21" s="103">
        <f>'在宅生活改善調査（利用者票）'!CC30</f>
        <v>0</v>
      </c>
      <c r="CM21" s="103">
        <f>'在宅生活改善調査（利用者票）'!CD30</f>
        <v>0</v>
      </c>
      <c r="CN21" s="103">
        <f>'在宅生活改善調査（利用者票）'!CE30</f>
        <v>0</v>
      </c>
    </row>
    <row r="22" spans="1:92">
      <c r="A22" s="103">
        <f>'在宅生活改善調査（利用者票）'!B31</f>
        <v>0</v>
      </c>
      <c r="B22" s="103">
        <f>'在宅生活改善調査（利用者票）'!C31</f>
        <v>0</v>
      </c>
      <c r="C22" s="103">
        <f>'在宅生活改善調査（利用者票）'!D31</f>
        <v>0</v>
      </c>
      <c r="D22" s="103">
        <f>IF('在宅生活改善調査（利用者票）'!E31="○",1,0)</f>
        <v>0</v>
      </c>
      <c r="E22" s="103">
        <f>IF('在宅生活改善調査（利用者票）'!F31="○",1,0)</f>
        <v>0</v>
      </c>
      <c r="F22" s="103">
        <f>IF('在宅生活改善調査（利用者票）'!G31="○",1,0)</f>
        <v>0</v>
      </c>
      <c r="G22" s="103">
        <f>IF('在宅生活改善調査（利用者票）'!H31="○",1,0)</f>
        <v>0</v>
      </c>
      <c r="H22" s="103">
        <f>IF('在宅生活改善調査（利用者票）'!I31="○",1,0)</f>
        <v>0</v>
      </c>
      <c r="I22" s="103">
        <f>IF('在宅生活改善調査（利用者票）'!J31="○",1,0)</f>
        <v>0</v>
      </c>
      <c r="J22" s="103">
        <f>IF('在宅生活改善調査（利用者票）'!K31="○",1,0)</f>
        <v>0</v>
      </c>
      <c r="K22" s="103">
        <f t="shared" si="10"/>
        <v>0</v>
      </c>
      <c r="L22" s="103">
        <f>IF('在宅生活改善調査（利用者票）'!L31="○",1,0)</f>
        <v>0</v>
      </c>
      <c r="M22" s="103">
        <f>IF('在宅生活改善調査（利用者票）'!M31="○",1,0)</f>
        <v>0</v>
      </c>
      <c r="N22" s="103">
        <f>IF('在宅生活改善調査（利用者票）'!N31="○",1,0)</f>
        <v>0</v>
      </c>
      <c r="O22" s="103">
        <f>IF('在宅生活改善調査（利用者票）'!O31="○",1,0)</f>
        <v>0</v>
      </c>
      <c r="P22" s="103">
        <f>IF('在宅生活改善調査（利用者票）'!P31="○",1,0)</f>
        <v>0</v>
      </c>
      <c r="Q22" s="103">
        <f>IF('在宅生活改善調査（利用者票）'!Q31="○",1,0)</f>
        <v>0</v>
      </c>
      <c r="R22" s="103">
        <f>IF('在宅生活改善調査（利用者票）'!R31="○",1,0)</f>
        <v>0</v>
      </c>
      <c r="S22" s="103">
        <f t="shared" si="11"/>
        <v>0</v>
      </c>
      <c r="T22" s="103">
        <f>IF('在宅生活改善調査（利用者票）'!S31="○",1,0)</f>
        <v>0</v>
      </c>
      <c r="U22" s="103">
        <f>IF('在宅生活改善調査（利用者票）'!T31="○",1,0)</f>
        <v>0</v>
      </c>
      <c r="V22" s="103">
        <f>IF('在宅生活改善調査（利用者票）'!U31="○",1,0)</f>
        <v>0</v>
      </c>
      <c r="W22" s="103">
        <f>IF('在宅生活改善調査（利用者票）'!V31="○",1,0)</f>
        <v>0</v>
      </c>
      <c r="X22" s="103">
        <f>IF('在宅生活改善調査（利用者票）'!W31="○",1,0)</f>
        <v>0</v>
      </c>
      <c r="Y22" s="103">
        <f>IF('在宅生活改善調査（利用者票）'!X31="○",1,0)</f>
        <v>0</v>
      </c>
      <c r="Z22" s="103">
        <f>IF('在宅生活改善調査（利用者票）'!Y31="○",1,0)</f>
        <v>0</v>
      </c>
      <c r="AA22" s="103">
        <f>IF('在宅生活改善調査（利用者票）'!Z31="○",1,0)</f>
        <v>0</v>
      </c>
      <c r="AB22" s="103">
        <f t="shared" si="12"/>
        <v>0</v>
      </c>
      <c r="AC22" s="103">
        <f>IF('在宅生活改善調査（利用者票）'!AA31="○",1,0)</f>
        <v>0</v>
      </c>
      <c r="AD22" s="103">
        <f>IF('在宅生活改善調査（利用者票）'!AB31="○",1,0)</f>
        <v>0</v>
      </c>
      <c r="AE22" s="103">
        <f>IF('在宅生活改善調査（利用者票）'!AC31="○",1,0)</f>
        <v>0</v>
      </c>
      <c r="AF22" s="103">
        <f>IF('在宅生活改善調査（利用者票）'!AD31="○",1,0)</f>
        <v>0</v>
      </c>
      <c r="AG22" s="103">
        <f>IF('在宅生活改善調査（利用者票）'!AE31="○",1,0)</f>
        <v>0</v>
      </c>
      <c r="AH22" s="103">
        <f>IF('在宅生活改善調査（利用者票）'!AF31="○",1,0)</f>
        <v>0</v>
      </c>
      <c r="AI22" s="103">
        <f>IF('在宅生活改善調査（利用者票）'!AG31="○",1,0)</f>
        <v>0</v>
      </c>
      <c r="AJ22" s="103">
        <f>IF('在宅生活改善調査（利用者票）'!AH31="○",1,0)</f>
        <v>0</v>
      </c>
      <c r="AK22" s="103">
        <f t="shared" si="13"/>
        <v>0</v>
      </c>
      <c r="AL22" s="103">
        <f>IF('在宅生活改善調査（利用者票）'!AI31="○",1,0)</f>
        <v>0</v>
      </c>
      <c r="AM22" s="103">
        <f>IF('在宅生活改善調査（利用者票）'!AJ31="○",1,0)</f>
        <v>0</v>
      </c>
      <c r="AN22" s="103">
        <f>IF('在宅生活改善調査（利用者票）'!AK31="○",1,0)</f>
        <v>0</v>
      </c>
      <c r="AO22" s="103">
        <f>IF('在宅生活改善調査（利用者票）'!AL31="○",1,0)</f>
        <v>0</v>
      </c>
      <c r="AP22" s="103">
        <f>IF('在宅生活改善調査（利用者票）'!AM31="○",1,0)</f>
        <v>0</v>
      </c>
      <c r="AQ22" s="103">
        <f>IF('在宅生活改善調査（利用者票）'!AN31="○",1,0)</f>
        <v>0</v>
      </c>
      <c r="AR22" s="103">
        <f>IF('在宅生活改善調査（利用者票）'!AO31="○",1,0)</f>
        <v>0</v>
      </c>
      <c r="AS22" s="103">
        <f>IF('在宅生活改善調査（利用者票）'!AP31="○",1,0)</f>
        <v>0</v>
      </c>
      <c r="AT22" s="103">
        <f>IF('在宅生活改善調査（利用者票）'!AQ31="○",1,0)</f>
        <v>0</v>
      </c>
      <c r="AU22" s="103">
        <f>IF('在宅生活改善調査（利用者票）'!AR31="○",1,0)</f>
        <v>0</v>
      </c>
      <c r="AV22" s="103">
        <f>IF('在宅生活改善調査（利用者票）'!AS31="○",1,0)</f>
        <v>0</v>
      </c>
      <c r="AW22" s="103">
        <f t="shared" si="14"/>
        <v>0</v>
      </c>
      <c r="AX22" s="103">
        <f>IF('在宅生活改善調査（利用者票）'!AT31="○",1,0)</f>
        <v>0</v>
      </c>
      <c r="AY22" s="103">
        <f>IF('在宅生活改善調査（利用者票）'!AU31="○",1,0)</f>
        <v>0</v>
      </c>
      <c r="AZ22" s="103">
        <f>IF('在宅生活改善調査（利用者票）'!AV31="○",1,0)</f>
        <v>0</v>
      </c>
      <c r="BA22" s="103">
        <f>IF('在宅生活改善調査（利用者票）'!AW31="○",1,0)</f>
        <v>0</v>
      </c>
      <c r="BB22" s="103">
        <f>IF('在宅生活改善調査（利用者票）'!AX31="○",1,0)</f>
        <v>0</v>
      </c>
      <c r="BC22" s="103">
        <f>IF('在宅生活改善調査（利用者票）'!AY31="○",1,0)</f>
        <v>0</v>
      </c>
      <c r="BD22" s="103">
        <f>IF('在宅生活改善調査（利用者票）'!AZ31="○",1,0)</f>
        <v>0</v>
      </c>
      <c r="BE22" s="103">
        <f>IF('在宅生活改善調査（利用者票）'!BA31="○",1,0)</f>
        <v>0</v>
      </c>
      <c r="BF22" s="103">
        <f>IF('在宅生活改善調査（利用者票）'!BB31="○",1,0)</f>
        <v>0</v>
      </c>
      <c r="BG22" s="103">
        <f>IF('在宅生活改善調査（利用者票）'!BC31="○",1,0)</f>
        <v>0</v>
      </c>
      <c r="BH22" s="103">
        <f>IF('在宅生活改善調査（利用者票）'!BD31="○",1,0)</f>
        <v>0</v>
      </c>
      <c r="BI22" s="103">
        <f>IF('在宅生活改善調査（利用者票）'!BE31="○",1,0)</f>
        <v>0</v>
      </c>
      <c r="BJ22" s="103">
        <f>IF('在宅生活改善調査（利用者票）'!BF31="○",1,0)</f>
        <v>0</v>
      </c>
      <c r="BK22" s="103">
        <f>IF('在宅生活改善調査（利用者票）'!BG31="○",1,0)</f>
        <v>0</v>
      </c>
      <c r="BL22" s="103">
        <f>IF('在宅生活改善調査（利用者票）'!BH31="○",1,0)</f>
        <v>0</v>
      </c>
      <c r="BM22" s="103">
        <f t="shared" si="15"/>
        <v>0</v>
      </c>
      <c r="BN22" s="103">
        <f>'在宅生活改善調査（利用者票）'!BI31</f>
        <v>0</v>
      </c>
      <c r="BO22" s="103">
        <f>IF('在宅生活改善調査（利用者票）'!BJ31="○",1,0)</f>
        <v>0</v>
      </c>
      <c r="BP22" s="103">
        <f>IF('在宅生活改善調査（利用者票）'!BK31="○",1,0)</f>
        <v>0</v>
      </c>
      <c r="BQ22" s="103">
        <f>IF('在宅生活改善調査（利用者票）'!BL31="○",1,0)</f>
        <v>0</v>
      </c>
      <c r="BR22" s="103">
        <f>IF('在宅生活改善調査（利用者票）'!BM31="○",1,0)</f>
        <v>0</v>
      </c>
      <c r="BS22" s="103">
        <f>IF('在宅生活改善調査（利用者票）'!BN31="○",1,0)</f>
        <v>0</v>
      </c>
      <c r="BT22" s="103">
        <f>IF('在宅生活改善調査（利用者票）'!BO31="○",1,0)</f>
        <v>0</v>
      </c>
      <c r="BU22" s="103">
        <f>IF('在宅生活改善調査（利用者票）'!BP31="○",1,0)</f>
        <v>0</v>
      </c>
      <c r="BV22" s="103">
        <f>IF('在宅生活改善調査（利用者票）'!BQ31="○",1,0)</f>
        <v>0</v>
      </c>
      <c r="BW22" s="103">
        <f>IF('在宅生活改善調査（利用者票）'!BR31="○",1,0)</f>
        <v>0</v>
      </c>
      <c r="BX22" s="103">
        <f>IF('在宅生活改善調査（利用者票）'!BS31="○",1,0)</f>
        <v>0</v>
      </c>
      <c r="BY22" s="103">
        <f>IF('在宅生活改善調査（利用者票）'!BT31="○",1,0)</f>
        <v>0</v>
      </c>
      <c r="BZ22" s="103">
        <f>IF('在宅生活改善調査（利用者票）'!BU31="○",1,0)</f>
        <v>0</v>
      </c>
      <c r="CA22" s="103">
        <f>IF('在宅生活改善調査（利用者票）'!BV31="○",1,0)</f>
        <v>0</v>
      </c>
      <c r="CB22" s="103">
        <f>IF('在宅生活改善調査（利用者票）'!BW31="○",1,0)</f>
        <v>0</v>
      </c>
      <c r="CC22" s="103">
        <f>IF('在宅生活改善調査（利用者票）'!BX31="○",1,0)</f>
        <v>0</v>
      </c>
      <c r="CD22" s="103">
        <f>IF('在宅生活改善調査（利用者票）'!BY31="○",1,0)</f>
        <v>0</v>
      </c>
      <c r="CE22" s="103">
        <f>IF('在宅生活改善調査（利用者票）'!BZ31="○",1,0)</f>
        <v>0</v>
      </c>
      <c r="CF22" s="103">
        <f>IF('在宅生活改善調査（利用者票）'!CA31="○",1,0)</f>
        <v>0</v>
      </c>
      <c r="CG22" s="103">
        <f>IF('在宅生活改善調査（利用者票）'!CB31="○",1,0)</f>
        <v>0</v>
      </c>
      <c r="CH22" s="103">
        <f t="shared" si="16"/>
        <v>0</v>
      </c>
      <c r="CI22" s="103">
        <f t="shared" si="17"/>
        <v>0</v>
      </c>
      <c r="CJ22" s="103">
        <f t="shared" si="18"/>
        <v>0</v>
      </c>
      <c r="CK22" s="103">
        <f t="shared" si="19"/>
        <v>0</v>
      </c>
      <c r="CL22" s="103">
        <f>'在宅生活改善調査（利用者票）'!CC31</f>
        <v>0</v>
      </c>
      <c r="CM22" s="103">
        <f>'在宅生活改善調査（利用者票）'!CD31</f>
        <v>0</v>
      </c>
      <c r="CN22" s="103">
        <f>'在宅生活改善調査（利用者票）'!CE31</f>
        <v>0</v>
      </c>
    </row>
    <row r="23" spans="1:92">
      <c r="A23" s="103">
        <f>'在宅生活改善調査（利用者票）'!B32</f>
        <v>0</v>
      </c>
      <c r="B23" s="103">
        <f>'在宅生活改善調査（利用者票）'!C32</f>
        <v>0</v>
      </c>
      <c r="C23" s="103">
        <f>'在宅生活改善調査（利用者票）'!D32</f>
        <v>0</v>
      </c>
      <c r="D23" s="103">
        <f>IF('在宅生活改善調査（利用者票）'!E32="○",1,0)</f>
        <v>0</v>
      </c>
      <c r="E23" s="103">
        <f>IF('在宅生活改善調査（利用者票）'!F32="○",1,0)</f>
        <v>0</v>
      </c>
      <c r="F23" s="103">
        <f>IF('在宅生活改善調査（利用者票）'!G32="○",1,0)</f>
        <v>0</v>
      </c>
      <c r="G23" s="103">
        <f>IF('在宅生活改善調査（利用者票）'!H32="○",1,0)</f>
        <v>0</v>
      </c>
      <c r="H23" s="103">
        <f>IF('在宅生活改善調査（利用者票）'!I32="○",1,0)</f>
        <v>0</v>
      </c>
      <c r="I23" s="103">
        <f>IF('在宅生活改善調査（利用者票）'!J32="○",1,0)</f>
        <v>0</v>
      </c>
      <c r="J23" s="103">
        <f>IF('在宅生活改善調査（利用者票）'!K32="○",1,0)</f>
        <v>0</v>
      </c>
      <c r="K23" s="103">
        <f t="shared" si="10"/>
        <v>0</v>
      </c>
      <c r="L23" s="103">
        <f>IF('在宅生活改善調査（利用者票）'!L32="○",1,0)</f>
        <v>0</v>
      </c>
      <c r="M23" s="103">
        <f>IF('在宅生活改善調査（利用者票）'!M32="○",1,0)</f>
        <v>0</v>
      </c>
      <c r="N23" s="103">
        <f>IF('在宅生活改善調査（利用者票）'!N32="○",1,0)</f>
        <v>0</v>
      </c>
      <c r="O23" s="103">
        <f>IF('在宅生活改善調査（利用者票）'!O32="○",1,0)</f>
        <v>0</v>
      </c>
      <c r="P23" s="103">
        <f>IF('在宅生活改善調査（利用者票）'!P32="○",1,0)</f>
        <v>0</v>
      </c>
      <c r="Q23" s="103">
        <f>IF('在宅生活改善調査（利用者票）'!Q32="○",1,0)</f>
        <v>0</v>
      </c>
      <c r="R23" s="103">
        <f>IF('在宅生活改善調査（利用者票）'!R32="○",1,0)</f>
        <v>0</v>
      </c>
      <c r="S23" s="103">
        <f t="shared" si="11"/>
        <v>0</v>
      </c>
      <c r="T23" s="103">
        <f>IF('在宅生活改善調査（利用者票）'!S32="○",1,0)</f>
        <v>0</v>
      </c>
      <c r="U23" s="103">
        <f>IF('在宅生活改善調査（利用者票）'!T32="○",1,0)</f>
        <v>0</v>
      </c>
      <c r="V23" s="103">
        <f>IF('在宅生活改善調査（利用者票）'!U32="○",1,0)</f>
        <v>0</v>
      </c>
      <c r="W23" s="103">
        <f>IF('在宅生活改善調査（利用者票）'!V32="○",1,0)</f>
        <v>0</v>
      </c>
      <c r="X23" s="103">
        <f>IF('在宅生活改善調査（利用者票）'!W32="○",1,0)</f>
        <v>0</v>
      </c>
      <c r="Y23" s="103">
        <f>IF('在宅生活改善調査（利用者票）'!X32="○",1,0)</f>
        <v>0</v>
      </c>
      <c r="Z23" s="103">
        <f>IF('在宅生活改善調査（利用者票）'!Y32="○",1,0)</f>
        <v>0</v>
      </c>
      <c r="AA23" s="103">
        <f>IF('在宅生活改善調査（利用者票）'!Z32="○",1,0)</f>
        <v>0</v>
      </c>
      <c r="AB23" s="103">
        <f t="shared" si="12"/>
        <v>0</v>
      </c>
      <c r="AC23" s="103">
        <f>IF('在宅生活改善調査（利用者票）'!AA32="○",1,0)</f>
        <v>0</v>
      </c>
      <c r="AD23" s="103">
        <f>IF('在宅生活改善調査（利用者票）'!AB32="○",1,0)</f>
        <v>0</v>
      </c>
      <c r="AE23" s="103">
        <f>IF('在宅生活改善調査（利用者票）'!AC32="○",1,0)</f>
        <v>0</v>
      </c>
      <c r="AF23" s="103">
        <f>IF('在宅生活改善調査（利用者票）'!AD32="○",1,0)</f>
        <v>0</v>
      </c>
      <c r="AG23" s="103">
        <f>IF('在宅生活改善調査（利用者票）'!AE32="○",1,0)</f>
        <v>0</v>
      </c>
      <c r="AH23" s="103">
        <f>IF('在宅生活改善調査（利用者票）'!AF32="○",1,0)</f>
        <v>0</v>
      </c>
      <c r="AI23" s="103">
        <f>IF('在宅生活改善調査（利用者票）'!AG32="○",1,0)</f>
        <v>0</v>
      </c>
      <c r="AJ23" s="103">
        <f>IF('在宅生活改善調査（利用者票）'!AH32="○",1,0)</f>
        <v>0</v>
      </c>
      <c r="AK23" s="103">
        <f t="shared" si="13"/>
        <v>0</v>
      </c>
      <c r="AL23" s="103">
        <f>IF('在宅生活改善調査（利用者票）'!AI32="○",1,0)</f>
        <v>0</v>
      </c>
      <c r="AM23" s="103">
        <f>IF('在宅生活改善調査（利用者票）'!AJ32="○",1,0)</f>
        <v>0</v>
      </c>
      <c r="AN23" s="103">
        <f>IF('在宅生活改善調査（利用者票）'!AK32="○",1,0)</f>
        <v>0</v>
      </c>
      <c r="AO23" s="103">
        <f>IF('在宅生活改善調査（利用者票）'!AL32="○",1,0)</f>
        <v>0</v>
      </c>
      <c r="AP23" s="103">
        <f>IF('在宅生活改善調査（利用者票）'!AM32="○",1,0)</f>
        <v>0</v>
      </c>
      <c r="AQ23" s="103">
        <f>IF('在宅生活改善調査（利用者票）'!AN32="○",1,0)</f>
        <v>0</v>
      </c>
      <c r="AR23" s="103">
        <f>IF('在宅生活改善調査（利用者票）'!AO32="○",1,0)</f>
        <v>0</v>
      </c>
      <c r="AS23" s="103">
        <f>IF('在宅生活改善調査（利用者票）'!AP32="○",1,0)</f>
        <v>0</v>
      </c>
      <c r="AT23" s="103">
        <f>IF('在宅生活改善調査（利用者票）'!AQ32="○",1,0)</f>
        <v>0</v>
      </c>
      <c r="AU23" s="103">
        <f>IF('在宅生活改善調査（利用者票）'!AR32="○",1,0)</f>
        <v>0</v>
      </c>
      <c r="AV23" s="103">
        <f>IF('在宅生活改善調査（利用者票）'!AS32="○",1,0)</f>
        <v>0</v>
      </c>
      <c r="AW23" s="103">
        <f t="shared" si="14"/>
        <v>0</v>
      </c>
      <c r="AX23" s="103">
        <f>IF('在宅生活改善調査（利用者票）'!AT32="○",1,0)</f>
        <v>0</v>
      </c>
      <c r="AY23" s="103">
        <f>IF('在宅生活改善調査（利用者票）'!AU32="○",1,0)</f>
        <v>0</v>
      </c>
      <c r="AZ23" s="103">
        <f>IF('在宅生活改善調査（利用者票）'!AV32="○",1,0)</f>
        <v>0</v>
      </c>
      <c r="BA23" s="103">
        <f>IF('在宅生活改善調査（利用者票）'!AW32="○",1,0)</f>
        <v>0</v>
      </c>
      <c r="BB23" s="103">
        <f>IF('在宅生活改善調査（利用者票）'!AX32="○",1,0)</f>
        <v>0</v>
      </c>
      <c r="BC23" s="103">
        <f>IF('在宅生活改善調査（利用者票）'!AY32="○",1,0)</f>
        <v>0</v>
      </c>
      <c r="BD23" s="103">
        <f>IF('在宅生活改善調査（利用者票）'!AZ32="○",1,0)</f>
        <v>0</v>
      </c>
      <c r="BE23" s="103">
        <f>IF('在宅生活改善調査（利用者票）'!BA32="○",1,0)</f>
        <v>0</v>
      </c>
      <c r="BF23" s="103">
        <f>IF('在宅生活改善調査（利用者票）'!BB32="○",1,0)</f>
        <v>0</v>
      </c>
      <c r="BG23" s="103">
        <f>IF('在宅生活改善調査（利用者票）'!BC32="○",1,0)</f>
        <v>0</v>
      </c>
      <c r="BH23" s="103">
        <f>IF('在宅生活改善調査（利用者票）'!BD32="○",1,0)</f>
        <v>0</v>
      </c>
      <c r="BI23" s="103">
        <f>IF('在宅生活改善調査（利用者票）'!BE32="○",1,0)</f>
        <v>0</v>
      </c>
      <c r="BJ23" s="103">
        <f>IF('在宅生活改善調査（利用者票）'!BF32="○",1,0)</f>
        <v>0</v>
      </c>
      <c r="BK23" s="103">
        <f>IF('在宅生活改善調査（利用者票）'!BG32="○",1,0)</f>
        <v>0</v>
      </c>
      <c r="BL23" s="103">
        <f>IF('在宅生活改善調査（利用者票）'!BH32="○",1,0)</f>
        <v>0</v>
      </c>
      <c r="BM23" s="103">
        <f t="shared" si="15"/>
        <v>0</v>
      </c>
      <c r="BN23" s="103">
        <f>'在宅生活改善調査（利用者票）'!BI32</f>
        <v>0</v>
      </c>
      <c r="BO23" s="103">
        <f>IF('在宅生活改善調査（利用者票）'!BJ32="○",1,0)</f>
        <v>0</v>
      </c>
      <c r="BP23" s="103">
        <f>IF('在宅生活改善調査（利用者票）'!BK32="○",1,0)</f>
        <v>0</v>
      </c>
      <c r="BQ23" s="103">
        <f>IF('在宅生活改善調査（利用者票）'!BL32="○",1,0)</f>
        <v>0</v>
      </c>
      <c r="BR23" s="103">
        <f>IF('在宅生活改善調査（利用者票）'!BM32="○",1,0)</f>
        <v>0</v>
      </c>
      <c r="BS23" s="103">
        <f>IF('在宅生活改善調査（利用者票）'!BN32="○",1,0)</f>
        <v>0</v>
      </c>
      <c r="BT23" s="103">
        <f>IF('在宅生活改善調査（利用者票）'!BO32="○",1,0)</f>
        <v>0</v>
      </c>
      <c r="BU23" s="103">
        <f>IF('在宅生活改善調査（利用者票）'!BP32="○",1,0)</f>
        <v>0</v>
      </c>
      <c r="BV23" s="103">
        <f>IF('在宅生活改善調査（利用者票）'!BQ32="○",1,0)</f>
        <v>0</v>
      </c>
      <c r="BW23" s="103">
        <f>IF('在宅生活改善調査（利用者票）'!BR32="○",1,0)</f>
        <v>0</v>
      </c>
      <c r="BX23" s="103">
        <f>IF('在宅生活改善調査（利用者票）'!BS32="○",1,0)</f>
        <v>0</v>
      </c>
      <c r="BY23" s="103">
        <f>IF('在宅生活改善調査（利用者票）'!BT32="○",1,0)</f>
        <v>0</v>
      </c>
      <c r="BZ23" s="103">
        <f>IF('在宅生活改善調査（利用者票）'!BU32="○",1,0)</f>
        <v>0</v>
      </c>
      <c r="CA23" s="103">
        <f>IF('在宅生活改善調査（利用者票）'!BV32="○",1,0)</f>
        <v>0</v>
      </c>
      <c r="CB23" s="103">
        <f>IF('在宅生活改善調査（利用者票）'!BW32="○",1,0)</f>
        <v>0</v>
      </c>
      <c r="CC23" s="103">
        <f>IF('在宅生活改善調査（利用者票）'!BX32="○",1,0)</f>
        <v>0</v>
      </c>
      <c r="CD23" s="103">
        <f>IF('在宅生活改善調査（利用者票）'!BY32="○",1,0)</f>
        <v>0</v>
      </c>
      <c r="CE23" s="103">
        <f>IF('在宅生活改善調査（利用者票）'!BZ32="○",1,0)</f>
        <v>0</v>
      </c>
      <c r="CF23" s="103">
        <f>IF('在宅生活改善調査（利用者票）'!CA32="○",1,0)</f>
        <v>0</v>
      </c>
      <c r="CG23" s="103">
        <f>IF('在宅生活改善調査（利用者票）'!CB32="○",1,0)</f>
        <v>0</v>
      </c>
      <c r="CH23" s="103">
        <f t="shared" si="16"/>
        <v>0</v>
      </c>
      <c r="CI23" s="103">
        <f t="shared" si="17"/>
        <v>0</v>
      </c>
      <c r="CJ23" s="103">
        <f t="shared" si="18"/>
        <v>0</v>
      </c>
      <c r="CK23" s="103">
        <f t="shared" si="19"/>
        <v>0</v>
      </c>
      <c r="CL23" s="103">
        <f>'在宅生活改善調査（利用者票）'!CC32</f>
        <v>0</v>
      </c>
      <c r="CM23" s="103">
        <f>'在宅生活改善調査（利用者票）'!CD32</f>
        <v>0</v>
      </c>
      <c r="CN23" s="103">
        <f>'在宅生活改善調査（利用者票）'!CE32</f>
        <v>0</v>
      </c>
    </row>
    <row r="24" spans="1:92">
      <c r="A24" s="103">
        <f>'在宅生活改善調査（利用者票）'!B33</f>
        <v>0</v>
      </c>
      <c r="B24" s="103">
        <f>'在宅生活改善調査（利用者票）'!C33</f>
        <v>0</v>
      </c>
      <c r="C24" s="103">
        <f>'在宅生活改善調査（利用者票）'!D33</f>
        <v>0</v>
      </c>
      <c r="D24" s="103">
        <f>IF('在宅生活改善調査（利用者票）'!E33="○",1,0)</f>
        <v>0</v>
      </c>
      <c r="E24" s="103">
        <f>IF('在宅生活改善調査（利用者票）'!F33="○",1,0)</f>
        <v>0</v>
      </c>
      <c r="F24" s="103">
        <f>IF('在宅生活改善調査（利用者票）'!G33="○",1,0)</f>
        <v>0</v>
      </c>
      <c r="G24" s="103">
        <f>IF('在宅生活改善調査（利用者票）'!H33="○",1,0)</f>
        <v>0</v>
      </c>
      <c r="H24" s="103">
        <f>IF('在宅生活改善調査（利用者票）'!I33="○",1,0)</f>
        <v>0</v>
      </c>
      <c r="I24" s="103">
        <f>IF('在宅生活改善調査（利用者票）'!J33="○",1,0)</f>
        <v>0</v>
      </c>
      <c r="J24" s="103">
        <f>IF('在宅生活改善調査（利用者票）'!K33="○",1,0)</f>
        <v>0</v>
      </c>
      <c r="K24" s="103">
        <f t="shared" si="10"/>
        <v>0</v>
      </c>
      <c r="L24" s="103">
        <f>IF('在宅生活改善調査（利用者票）'!L33="○",1,0)</f>
        <v>0</v>
      </c>
      <c r="M24" s="103">
        <f>IF('在宅生活改善調査（利用者票）'!M33="○",1,0)</f>
        <v>0</v>
      </c>
      <c r="N24" s="103">
        <f>IF('在宅生活改善調査（利用者票）'!N33="○",1,0)</f>
        <v>0</v>
      </c>
      <c r="O24" s="103">
        <f>IF('在宅生活改善調査（利用者票）'!O33="○",1,0)</f>
        <v>0</v>
      </c>
      <c r="P24" s="103">
        <f>IF('在宅生活改善調査（利用者票）'!P33="○",1,0)</f>
        <v>0</v>
      </c>
      <c r="Q24" s="103">
        <f>IF('在宅生活改善調査（利用者票）'!Q33="○",1,0)</f>
        <v>0</v>
      </c>
      <c r="R24" s="103">
        <f>IF('在宅生活改善調査（利用者票）'!R33="○",1,0)</f>
        <v>0</v>
      </c>
      <c r="S24" s="103">
        <f t="shared" si="11"/>
        <v>0</v>
      </c>
      <c r="T24" s="103">
        <f>IF('在宅生活改善調査（利用者票）'!S33="○",1,0)</f>
        <v>0</v>
      </c>
      <c r="U24" s="103">
        <f>IF('在宅生活改善調査（利用者票）'!T33="○",1,0)</f>
        <v>0</v>
      </c>
      <c r="V24" s="103">
        <f>IF('在宅生活改善調査（利用者票）'!U33="○",1,0)</f>
        <v>0</v>
      </c>
      <c r="W24" s="103">
        <f>IF('在宅生活改善調査（利用者票）'!V33="○",1,0)</f>
        <v>0</v>
      </c>
      <c r="X24" s="103">
        <f>IF('在宅生活改善調査（利用者票）'!W33="○",1,0)</f>
        <v>0</v>
      </c>
      <c r="Y24" s="103">
        <f>IF('在宅生活改善調査（利用者票）'!X33="○",1,0)</f>
        <v>0</v>
      </c>
      <c r="Z24" s="103">
        <f>IF('在宅生活改善調査（利用者票）'!Y33="○",1,0)</f>
        <v>0</v>
      </c>
      <c r="AA24" s="103">
        <f>IF('在宅生活改善調査（利用者票）'!Z33="○",1,0)</f>
        <v>0</v>
      </c>
      <c r="AB24" s="103">
        <f t="shared" si="12"/>
        <v>0</v>
      </c>
      <c r="AC24" s="103">
        <f>IF('在宅生活改善調査（利用者票）'!AA33="○",1,0)</f>
        <v>0</v>
      </c>
      <c r="AD24" s="103">
        <f>IF('在宅生活改善調査（利用者票）'!AB33="○",1,0)</f>
        <v>0</v>
      </c>
      <c r="AE24" s="103">
        <f>IF('在宅生活改善調査（利用者票）'!AC33="○",1,0)</f>
        <v>0</v>
      </c>
      <c r="AF24" s="103">
        <f>IF('在宅生活改善調査（利用者票）'!AD33="○",1,0)</f>
        <v>0</v>
      </c>
      <c r="AG24" s="103">
        <f>IF('在宅生活改善調査（利用者票）'!AE33="○",1,0)</f>
        <v>0</v>
      </c>
      <c r="AH24" s="103">
        <f>IF('在宅生活改善調査（利用者票）'!AF33="○",1,0)</f>
        <v>0</v>
      </c>
      <c r="AI24" s="103">
        <f>IF('在宅生活改善調査（利用者票）'!AG33="○",1,0)</f>
        <v>0</v>
      </c>
      <c r="AJ24" s="103">
        <f>IF('在宅生活改善調査（利用者票）'!AH33="○",1,0)</f>
        <v>0</v>
      </c>
      <c r="AK24" s="103">
        <f t="shared" si="13"/>
        <v>0</v>
      </c>
      <c r="AL24" s="103">
        <f>IF('在宅生活改善調査（利用者票）'!AI33="○",1,0)</f>
        <v>0</v>
      </c>
      <c r="AM24" s="103">
        <f>IF('在宅生活改善調査（利用者票）'!AJ33="○",1,0)</f>
        <v>0</v>
      </c>
      <c r="AN24" s="103">
        <f>IF('在宅生活改善調査（利用者票）'!AK33="○",1,0)</f>
        <v>0</v>
      </c>
      <c r="AO24" s="103">
        <f>IF('在宅生活改善調査（利用者票）'!AL33="○",1,0)</f>
        <v>0</v>
      </c>
      <c r="AP24" s="103">
        <f>IF('在宅生活改善調査（利用者票）'!AM33="○",1,0)</f>
        <v>0</v>
      </c>
      <c r="AQ24" s="103">
        <f>IF('在宅生活改善調査（利用者票）'!AN33="○",1,0)</f>
        <v>0</v>
      </c>
      <c r="AR24" s="103">
        <f>IF('在宅生活改善調査（利用者票）'!AO33="○",1,0)</f>
        <v>0</v>
      </c>
      <c r="AS24" s="103">
        <f>IF('在宅生活改善調査（利用者票）'!AP33="○",1,0)</f>
        <v>0</v>
      </c>
      <c r="AT24" s="103">
        <f>IF('在宅生活改善調査（利用者票）'!AQ33="○",1,0)</f>
        <v>0</v>
      </c>
      <c r="AU24" s="103">
        <f>IF('在宅生活改善調査（利用者票）'!AR33="○",1,0)</f>
        <v>0</v>
      </c>
      <c r="AV24" s="103">
        <f>IF('在宅生活改善調査（利用者票）'!AS33="○",1,0)</f>
        <v>0</v>
      </c>
      <c r="AW24" s="103">
        <f t="shared" si="14"/>
        <v>0</v>
      </c>
      <c r="AX24" s="103">
        <f>IF('在宅生活改善調査（利用者票）'!AT33="○",1,0)</f>
        <v>0</v>
      </c>
      <c r="AY24" s="103">
        <f>IF('在宅生活改善調査（利用者票）'!AU33="○",1,0)</f>
        <v>0</v>
      </c>
      <c r="AZ24" s="103">
        <f>IF('在宅生活改善調査（利用者票）'!AV33="○",1,0)</f>
        <v>0</v>
      </c>
      <c r="BA24" s="103">
        <f>IF('在宅生活改善調査（利用者票）'!AW33="○",1,0)</f>
        <v>0</v>
      </c>
      <c r="BB24" s="103">
        <f>IF('在宅生活改善調査（利用者票）'!AX33="○",1,0)</f>
        <v>0</v>
      </c>
      <c r="BC24" s="103">
        <f>IF('在宅生活改善調査（利用者票）'!AY33="○",1,0)</f>
        <v>0</v>
      </c>
      <c r="BD24" s="103">
        <f>IF('在宅生活改善調査（利用者票）'!AZ33="○",1,0)</f>
        <v>0</v>
      </c>
      <c r="BE24" s="103">
        <f>IF('在宅生活改善調査（利用者票）'!BA33="○",1,0)</f>
        <v>0</v>
      </c>
      <c r="BF24" s="103">
        <f>IF('在宅生活改善調査（利用者票）'!BB33="○",1,0)</f>
        <v>0</v>
      </c>
      <c r="BG24" s="103">
        <f>IF('在宅生活改善調査（利用者票）'!BC33="○",1,0)</f>
        <v>0</v>
      </c>
      <c r="BH24" s="103">
        <f>IF('在宅生活改善調査（利用者票）'!BD33="○",1,0)</f>
        <v>0</v>
      </c>
      <c r="BI24" s="103">
        <f>IF('在宅生活改善調査（利用者票）'!BE33="○",1,0)</f>
        <v>0</v>
      </c>
      <c r="BJ24" s="103">
        <f>IF('在宅生活改善調査（利用者票）'!BF33="○",1,0)</f>
        <v>0</v>
      </c>
      <c r="BK24" s="103">
        <f>IF('在宅生活改善調査（利用者票）'!BG33="○",1,0)</f>
        <v>0</v>
      </c>
      <c r="BL24" s="103">
        <f>IF('在宅生活改善調査（利用者票）'!BH33="○",1,0)</f>
        <v>0</v>
      </c>
      <c r="BM24" s="103">
        <f t="shared" si="15"/>
        <v>0</v>
      </c>
      <c r="BN24" s="103">
        <f>'在宅生活改善調査（利用者票）'!BI33</f>
        <v>0</v>
      </c>
      <c r="BO24" s="103">
        <f>IF('在宅生活改善調査（利用者票）'!BJ33="○",1,0)</f>
        <v>0</v>
      </c>
      <c r="BP24" s="103">
        <f>IF('在宅生活改善調査（利用者票）'!BK33="○",1,0)</f>
        <v>0</v>
      </c>
      <c r="BQ24" s="103">
        <f>IF('在宅生活改善調査（利用者票）'!BL33="○",1,0)</f>
        <v>0</v>
      </c>
      <c r="BR24" s="103">
        <f>IF('在宅生活改善調査（利用者票）'!BM33="○",1,0)</f>
        <v>0</v>
      </c>
      <c r="BS24" s="103">
        <f>IF('在宅生活改善調査（利用者票）'!BN33="○",1,0)</f>
        <v>0</v>
      </c>
      <c r="BT24" s="103">
        <f>IF('在宅生活改善調査（利用者票）'!BO33="○",1,0)</f>
        <v>0</v>
      </c>
      <c r="BU24" s="103">
        <f>IF('在宅生活改善調査（利用者票）'!BP33="○",1,0)</f>
        <v>0</v>
      </c>
      <c r="BV24" s="103">
        <f>IF('在宅生活改善調査（利用者票）'!BQ33="○",1,0)</f>
        <v>0</v>
      </c>
      <c r="BW24" s="103">
        <f>IF('在宅生活改善調査（利用者票）'!BR33="○",1,0)</f>
        <v>0</v>
      </c>
      <c r="BX24" s="103">
        <f>IF('在宅生活改善調査（利用者票）'!BS33="○",1,0)</f>
        <v>0</v>
      </c>
      <c r="BY24" s="103">
        <f>IF('在宅生活改善調査（利用者票）'!BT33="○",1,0)</f>
        <v>0</v>
      </c>
      <c r="BZ24" s="103">
        <f>IF('在宅生活改善調査（利用者票）'!BU33="○",1,0)</f>
        <v>0</v>
      </c>
      <c r="CA24" s="103">
        <f>IF('在宅生活改善調査（利用者票）'!BV33="○",1,0)</f>
        <v>0</v>
      </c>
      <c r="CB24" s="103">
        <f>IF('在宅生活改善調査（利用者票）'!BW33="○",1,0)</f>
        <v>0</v>
      </c>
      <c r="CC24" s="103">
        <f>IF('在宅生活改善調査（利用者票）'!BX33="○",1,0)</f>
        <v>0</v>
      </c>
      <c r="CD24" s="103">
        <f>IF('在宅生活改善調査（利用者票）'!BY33="○",1,0)</f>
        <v>0</v>
      </c>
      <c r="CE24" s="103">
        <f>IF('在宅生活改善調査（利用者票）'!BZ33="○",1,0)</f>
        <v>0</v>
      </c>
      <c r="CF24" s="103">
        <f>IF('在宅生活改善調査（利用者票）'!CA33="○",1,0)</f>
        <v>0</v>
      </c>
      <c r="CG24" s="103">
        <f>IF('在宅生活改善調査（利用者票）'!CB33="○",1,0)</f>
        <v>0</v>
      </c>
      <c r="CH24" s="103">
        <f t="shared" si="16"/>
        <v>0</v>
      </c>
      <c r="CI24" s="103">
        <f t="shared" si="17"/>
        <v>0</v>
      </c>
      <c r="CJ24" s="103">
        <f t="shared" si="18"/>
        <v>0</v>
      </c>
      <c r="CK24" s="103">
        <f t="shared" si="19"/>
        <v>0</v>
      </c>
      <c r="CL24" s="103">
        <f>'在宅生活改善調査（利用者票）'!CC33</f>
        <v>0</v>
      </c>
      <c r="CM24" s="103">
        <f>'在宅生活改善調査（利用者票）'!CD33</f>
        <v>0</v>
      </c>
      <c r="CN24" s="103">
        <f>'在宅生活改善調査（利用者票）'!CE33</f>
        <v>0</v>
      </c>
    </row>
    <row r="25" spans="1:92">
      <c r="A25" s="103">
        <f>'在宅生活改善調査（利用者票）'!B34</f>
        <v>0</v>
      </c>
      <c r="B25" s="103">
        <f>'在宅生活改善調査（利用者票）'!C34</f>
        <v>0</v>
      </c>
      <c r="C25" s="103">
        <f>'在宅生活改善調査（利用者票）'!D34</f>
        <v>0</v>
      </c>
      <c r="D25" s="103">
        <f>IF('在宅生活改善調査（利用者票）'!E34="○",1,0)</f>
        <v>0</v>
      </c>
      <c r="E25" s="103">
        <f>IF('在宅生活改善調査（利用者票）'!F34="○",1,0)</f>
        <v>0</v>
      </c>
      <c r="F25" s="103">
        <f>IF('在宅生活改善調査（利用者票）'!G34="○",1,0)</f>
        <v>0</v>
      </c>
      <c r="G25" s="103">
        <f>IF('在宅生活改善調査（利用者票）'!H34="○",1,0)</f>
        <v>0</v>
      </c>
      <c r="H25" s="103">
        <f>IF('在宅生活改善調査（利用者票）'!I34="○",1,0)</f>
        <v>0</v>
      </c>
      <c r="I25" s="103">
        <f>IF('在宅生活改善調査（利用者票）'!J34="○",1,0)</f>
        <v>0</v>
      </c>
      <c r="J25" s="103">
        <f>IF('在宅生活改善調査（利用者票）'!K34="○",1,0)</f>
        <v>0</v>
      </c>
      <c r="K25" s="103">
        <f t="shared" si="10"/>
        <v>0</v>
      </c>
      <c r="L25" s="103">
        <f>IF('在宅生活改善調査（利用者票）'!L34="○",1,0)</f>
        <v>0</v>
      </c>
      <c r="M25" s="103">
        <f>IF('在宅生活改善調査（利用者票）'!M34="○",1,0)</f>
        <v>0</v>
      </c>
      <c r="N25" s="103">
        <f>IF('在宅生活改善調査（利用者票）'!N34="○",1,0)</f>
        <v>0</v>
      </c>
      <c r="O25" s="103">
        <f>IF('在宅生活改善調査（利用者票）'!O34="○",1,0)</f>
        <v>0</v>
      </c>
      <c r="P25" s="103">
        <f>IF('在宅生活改善調査（利用者票）'!P34="○",1,0)</f>
        <v>0</v>
      </c>
      <c r="Q25" s="103">
        <f>IF('在宅生活改善調査（利用者票）'!Q34="○",1,0)</f>
        <v>0</v>
      </c>
      <c r="R25" s="103">
        <f>IF('在宅生活改善調査（利用者票）'!R34="○",1,0)</f>
        <v>0</v>
      </c>
      <c r="S25" s="103">
        <f t="shared" si="11"/>
        <v>0</v>
      </c>
      <c r="T25" s="103">
        <f>IF('在宅生活改善調査（利用者票）'!S34="○",1,0)</f>
        <v>0</v>
      </c>
      <c r="U25" s="103">
        <f>IF('在宅生活改善調査（利用者票）'!T34="○",1,0)</f>
        <v>0</v>
      </c>
      <c r="V25" s="103">
        <f>IF('在宅生活改善調査（利用者票）'!U34="○",1,0)</f>
        <v>0</v>
      </c>
      <c r="W25" s="103">
        <f>IF('在宅生活改善調査（利用者票）'!V34="○",1,0)</f>
        <v>0</v>
      </c>
      <c r="X25" s="103">
        <f>IF('在宅生活改善調査（利用者票）'!W34="○",1,0)</f>
        <v>0</v>
      </c>
      <c r="Y25" s="103">
        <f>IF('在宅生活改善調査（利用者票）'!X34="○",1,0)</f>
        <v>0</v>
      </c>
      <c r="Z25" s="103">
        <f>IF('在宅生活改善調査（利用者票）'!Y34="○",1,0)</f>
        <v>0</v>
      </c>
      <c r="AA25" s="103">
        <f>IF('在宅生活改善調査（利用者票）'!Z34="○",1,0)</f>
        <v>0</v>
      </c>
      <c r="AB25" s="103">
        <f t="shared" si="12"/>
        <v>0</v>
      </c>
      <c r="AC25" s="103">
        <f>IF('在宅生活改善調査（利用者票）'!AA34="○",1,0)</f>
        <v>0</v>
      </c>
      <c r="AD25" s="103">
        <f>IF('在宅生活改善調査（利用者票）'!AB34="○",1,0)</f>
        <v>0</v>
      </c>
      <c r="AE25" s="103">
        <f>IF('在宅生活改善調査（利用者票）'!AC34="○",1,0)</f>
        <v>0</v>
      </c>
      <c r="AF25" s="103">
        <f>IF('在宅生活改善調査（利用者票）'!AD34="○",1,0)</f>
        <v>0</v>
      </c>
      <c r="AG25" s="103">
        <f>IF('在宅生活改善調査（利用者票）'!AE34="○",1,0)</f>
        <v>0</v>
      </c>
      <c r="AH25" s="103">
        <f>IF('在宅生活改善調査（利用者票）'!AF34="○",1,0)</f>
        <v>0</v>
      </c>
      <c r="AI25" s="103">
        <f>IF('在宅生活改善調査（利用者票）'!AG34="○",1,0)</f>
        <v>0</v>
      </c>
      <c r="AJ25" s="103">
        <f>IF('在宅生活改善調査（利用者票）'!AH34="○",1,0)</f>
        <v>0</v>
      </c>
      <c r="AK25" s="103">
        <f t="shared" si="13"/>
        <v>0</v>
      </c>
      <c r="AL25" s="103">
        <f>IF('在宅生活改善調査（利用者票）'!AI34="○",1,0)</f>
        <v>0</v>
      </c>
      <c r="AM25" s="103">
        <f>IF('在宅生活改善調査（利用者票）'!AJ34="○",1,0)</f>
        <v>0</v>
      </c>
      <c r="AN25" s="103">
        <f>IF('在宅生活改善調査（利用者票）'!AK34="○",1,0)</f>
        <v>0</v>
      </c>
      <c r="AO25" s="103">
        <f>IF('在宅生活改善調査（利用者票）'!AL34="○",1,0)</f>
        <v>0</v>
      </c>
      <c r="AP25" s="103">
        <f>IF('在宅生活改善調査（利用者票）'!AM34="○",1,0)</f>
        <v>0</v>
      </c>
      <c r="AQ25" s="103">
        <f>IF('在宅生活改善調査（利用者票）'!AN34="○",1,0)</f>
        <v>0</v>
      </c>
      <c r="AR25" s="103">
        <f>IF('在宅生活改善調査（利用者票）'!AO34="○",1,0)</f>
        <v>0</v>
      </c>
      <c r="AS25" s="103">
        <f>IF('在宅生活改善調査（利用者票）'!AP34="○",1,0)</f>
        <v>0</v>
      </c>
      <c r="AT25" s="103">
        <f>IF('在宅生活改善調査（利用者票）'!AQ34="○",1,0)</f>
        <v>0</v>
      </c>
      <c r="AU25" s="103">
        <f>IF('在宅生活改善調査（利用者票）'!AR34="○",1,0)</f>
        <v>0</v>
      </c>
      <c r="AV25" s="103">
        <f>IF('在宅生活改善調査（利用者票）'!AS34="○",1,0)</f>
        <v>0</v>
      </c>
      <c r="AW25" s="103">
        <f t="shared" si="14"/>
        <v>0</v>
      </c>
      <c r="AX25" s="103">
        <f>IF('在宅生活改善調査（利用者票）'!AT34="○",1,0)</f>
        <v>0</v>
      </c>
      <c r="AY25" s="103">
        <f>IF('在宅生活改善調査（利用者票）'!AU34="○",1,0)</f>
        <v>0</v>
      </c>
      <c r="AZ25" s="103">
        <f>IF('在宅生活改善調査（利用者票）'!AV34="○",1,0)</f>
        <v>0</v>
      </c>
      <c r="BA25" s="103">
        <f>IF('在宅生活改善調査（利用者票）'!AW34="○",1,0)</f>
        <v>0</v>
      </c>
      <c r="BB25" s="103">
        <f>IF('在宅生活改善調査（利用者票）'!AX34="○",1,0)</f>
        <v>0</v>
      </c>
      <c r="BC25" s="103">
        <f>IF('在宅生活改善調査（利用者票）'!AY34="○",1,0)</f>
        <v>0</v>
      </c>
      <c r="BD25" s="103">
        <f>IF('在宅生活改善調査（利用者票）'!AZ34="○",1,0)</f>
        <v>0</v>
      </c>
      <c r="BE25" s="103">
        <f>IF('在宅生活改善調査（利用者票）'!BA34="○",1,0)</f>
        <v>0</v>
      </c>
      <c r="BF25" s="103">
        <f>IF('在宅生活改善調査（利用者票）'!BB34="○",1,0)</f>
        <v>0</v>
      </c>
      <c r="BG25" s="103">
        <f>IF('在宅生活改善調査（利用者票）'!BC34="○",1,0)</f>
        <v>0</v>
      </c>
      <c r="BH25" s="103">
        <f>IF('在宅生活改善調査（利用者票）'!BD34="○",1,0)</f>
        <v>0</v>
      </c>
      <c r="BI25" s="103">
        <f>IF('在宅生活改善調査（利用者票）'!BE34="○",1,0)</f>
        <v>0</v>
      </c>
      <c r="BJ25" s="103">
        <f>IF('在宅生活改善調査（利用者票）'!BF34="○",1,0)</f>
        <v>0</v>
      </c>
      <c r="BK25" s="103">
        <f>IF('在宅生活改善調査（利用者票）'!BG34="○",1,0)</f>
        <v>0</v>
      </c>
      <c r="BL25" s="103">
        <f>IF('在宅生活改善調査（利用者票）'!BH34="○",1,0)</f>
        <v>0</v>
      </c>
      <c r="BM25" s="103">
        <f t="shared" si="15"/>
        <v>0</v>
      </c>
      <c r="BN25" s="103">
        <f>'在宅生活改善調査（利用者票）'!BI34</f>
        <v>0</v>
      </c>
      <c r="BO25" s="103">
        <f>IF('在宅生活改善調査（利用者票）'!BJ34="○",1,0)</f>
        <v>0</v>
      </c>
      <c r="BP25" s="103">
        <f>IF('在宅生活改善調査（利用者票）'!BK34="○",1,0)</f>
        <v>0</v>
      </c>
      <c r="BQ25" s="103">
        <f>IF('在宅生活改善調査（利用者票）'!BL34="○",1,0)</f>
        <v>0</v>
      </c>
      <c r="BR25" s="103">
        <f>IF('在宅生活改善調査（利用者票）'!BM34="○",1,0)</f>
        <v>0</v>
      </c>
      <c r="BS25" s="103">
        <f>IF('在宅生活改善調査（利用者票）'!BN34="○",1,0)</f>
        <v>0</v>
      </c>
      <c r="BT25" s="103">
        <f>IF('在宅生活改善調査（利用者票）'!BO34="○",1,0)</f>
        <v>0</v>
      </c>
      <c r="BU25" s="103">
        <f>IF('在宅生活改善調査（利用者票）'!BP34="○",1,0)</f>
        <v>0</v>
      </c>
      <c r="BV25" s="103">
        <f>IF('在宅生活改善調査（利用者票）'!BQ34="○",1,0)</f>
        <v>0</v>
      </c>
      <c r="BW25" s="103">
        <f>IF('在宅生活改善調査（利用者票）'!BR34="○",1,0)</f>
        <v>0</v>
      </c>
      <c r="BX25" s="103">
        <f>IF('在宅生活改善調査（利用者票）'!BS34="○",1,0)</f>
        <v>0</v>
      </c>
      <c r="BY25" s="103">
        <f>IF('在宅生活改善調査（利用者票）'!BT34="○",1,0)</f>
        <v>0</v>
      </c>
      <c r="BZ25" s="103">
        <f>IF('在宅生活改善調査（利用者票）'!BU34="○",1,0)</f>
        <v>0</v>
      </c>
      <c r="CA25" s="103">
        <f>IF('在宅生活改善調査（利用者票）'!BV34="○",1,0)</f>
        <v>0</v>
      </c>
      <c r="CB25" s="103">
        <f>IF('在宅生活改善調査（利用者票）'!BW34="○",1,0)</f>
        <v>0</v>
      </c>
      <c r="CC25" s="103">
        <f>IF('在宅生活改善調査（利用者票）'!BX34="○",1,0)</f>
        <v>0</v>
      </c>
      <c r="CD25" s="103">
        <f>IF('在宅生活改善調査（利用者票）'!BY34="○",1,0)</f>
        <v>0</v>
      </c>
      <c r="CE25" s="103">
        <f>IF('在宅生活改善調査（利用者票）'!BZ34="○",1,0)</f>
        <v>0</v>
      </c>
      <c r="CF25" s="103">
        <f>IF('在宅生活改善調査（利用者票）'!CA34="○",1,0)</f>
        <v>0</v>
      </c>
      <c r="CG25" s="103">
        <f>IF('在宅生活改善調査（利用者票）'!CB34="○",1,0)</f>
        <v>0</v>
      </c>
      <c r="CH25" s="103">
        <f t="shared" si="16"/>
        <v>0</v>
      </c>
      <c r="CI25" s="103">
        <f t="shared" si="17"/>
        <v>0</v>
      </c>
      <c r="CJ25" s="103">
        <f t="shared" si="18"/>
        <v>0</v>
      </c>
      <c r="CK25" s="103">
        <f t="shared" si="19"/>
        <v>0</v>
      </c>
      <c r="CL25" s="103">
        <f>'在宅生活改善調査（利用者票）'!CC34</f>
        <v>0</v>
      </c>
      <c r="CM25" s="103">
        <f>'在宅生活改善調査（利用者票）'!CD34</f>
        <v>0</v>
      </c>
      <c r="CN25" s="103">
        <f>'在宅生活改善調査（利用者票）'!CE34</f>
        <v>0</v>
      </c>
    </row>
    <row r="26" spans="1:92">
      <c r="A26" s="103">
        <f>'在宅生活改善調査（利用者票）'!B35</f>
        <v>0</v>
      </c>
      <c r="B26" s="103">
        <f>'在宅生活改善調査（利用者票）'!C35</f>
        <v>0</v>
      </c>
      <c r="C26" s="103">
        <f>'在宅生活改善調査（利用者票）'!D35</f>
        <v>0</v>
      </c>
      <c r="D26" s="103">
        <f>IF('在宅生活改善調査（利用者票）'!E35="○",1,0)</f>
        <v>0</v>
      </c>
      <c r="E26" s="103">
        <f>IF('在宅生活改善調査（利用者票）'!F35="○",1,0)</f>
        <v>0</v>
      </c>
      <c r="F26" s="103">
        <f>IF('在宅生活改善調査（利用者票）'!G35="○",1,0)</f>
        <v>0</v>
      </c>
      <c r="G26" s="103">
        <f>IF('在宅生活改善調査（利用者票）'!H35="○",1,0)</f>
        <v>0</v>
      </c>
      <c r="H26" s="103">
        <f>IF('在宅生活改善調査（利用者票）'!I35="○",1,0)</f>
        <v>0</v>
      </c>
      <c r="I26" s="103">
        <f>IF('在宅生活改善調査（利用者票）'!J35="○",1,0)</f>
        <v>0</v>
      </c>
      <c r="J26" s="103">
        <f>IF('在宅生活改善調査（利用者票）'!K35="○",1,0)</f>
        <v>0</v>
      </c>
      <c r="K26" s="103">
        <f t="shared" si="10"/>
        <v>0</v>
      </c>
      <c r="L26" s="103">
        <f>IF('在宅生活改善調査（利用者票）'!L35="○",1,0)</f>
        <v>0</v>
      </c>
      <c r="M26" s="103">
        <f>IF('在宅生活改善調査（利用者票）'!M35="○",1,0)</f>
        <v>0</v>
      </c>
      <c r="N26" s="103">
        <f>IF('在宅生活改善調査（利用者票）'!N35="○",1,0)</f>
        <v>0</v>
      </c>
      <c r="O26" s="103">
        <f>IF('在宅生活改善調査（利用者票）'!O35="○",1,0)</f>
        <v>0</v>
      </c>
      <c r="P26" s="103">
        <f>IF('在宅生活改善調査（利用者票）'!P35="○",1,0)</f>
        <v>0</v>
      </c>
      <c r="Q26" s="103">
        <f>IF('在宅生活改善調査（利用者票）'!Q35="○",1,0)</f>
        <v>0</v>
      </c>
      <c r="R26" s="103">
        <f>IF('在宅生活改善調査（利用者票）'!R35="○",1,0)</f>
        <v>0</v>
      </c>
      <c r="S26" s="103">
        <f t="shared" si="11"/>
        <v>0</v>
      </c>
      <c r="T26" s="103">
        <f>IF('在宅生活改善調査（利用者票）'!S35="○",1,0)</f>
        <v>0</v>
      </c>
      <c r="U26" s="103">
        <f>IF('在宅生活改善調査（利用者票）'!T35="○",1,0)</f>
        <v>0</v>
      </c>
      <c r="V26" s="103">
        <f>IF('在宅生活改善調査（利用者票）'!U35="○",1,0)</f>
        <v>0</v>
      </c>
      <c r="W26" s="103">
        <f>IF('在宅生活改善調査（利用者票）'!V35="○",1,0)</f>
        <v>0</v>
      </c>
      <c r="X26" s="103">
        <f>IF('在宅生活改善調査（利用者票）'!W35="○",1,0)</f>
        <v>0</v>
      </c>
      <c r="Y26" s="103">
        <f>IF('在宅生活改善調査（利用者票）'!X35="○",1,0)</f>
        <v>0</v>
      </c>
      <c r="Z26" s="103">
        <f>IF('在宅生活改善調査（利用者票）'!Y35="○",1,0)</f>
        <v>0</v>
      </c>
      <c r="AA26" s="103">
        <f>IF('在宅生活改善調査（利用者票）'!Z35="○",1,0)</f>
        <v>0</v>
      </c>
      <c r="AB26" s="103">
        <f t="shared" si="12"/>
        <v>0</v>
      </c>
      <c r="AC26" s="103">
        <f>IF('在宅生活改善調査（利用者票）'!AA35="○",1,0)</f>
        <v>0</v>
      </c>
      <c r="AD26" s="103">
        <f>IF('在宅生活改善調査（利用者票）'!AB35="○",1,0)</f>
        <v>0</v>
      </c>
      <c r="AE26" s="103">
        <f>IF('在宅生活改善調査（利用者票）'!AC35="○",1,0)</f>
        <v>0</v>
      </c>
      <c r="AF26" s="103">
        <f>IF('在宅生活改善調査（利用者票）'!AD35="○",1,0)</f>
        <v>0</v>
      </c>
      <c r="AG26" s="103">
        <f>IF('在宅生活改善調査（利用者票）'!AE35="○",1,0)</f>
        <v>0</v>
      </c>
      <c r="AH26" s="103">
        <f>IF('在宅生活改善調査（利用者票）'!AF35="○",1,0)</f>
        <v>0</v>
      </c>
      <c r="AI26" s="103">
        <f>IF('在宅生活改善調査（利用者票）'!AG35="○",1,0)</f>
        <v>0</v>
      </c>
      <c r="AJ26" s="103">
        <f>IF('在宅生活改善調査（利用者票）'!AH35="○",1,0)</f>
        <v>0</v>
      </c>
      <c r="AK26" s="103">
        <f t="shared" si="13"/>
        <v>0</v>
      </c>
      <c r="AL26" s="103">
        <f>IF('在宅生活改善調査（利用者票）'!AI35="○",1,0)</f>
        <v>0</v>
      </c>
      <c r="AM26" s="103">
        <f>IF('在宅生活改善調査（利用者票）'!AJ35="○",1,0)</f>
        <v>0</v>
      </c>
      <c r="AN26" s="103">
        <f>IF('在宅生活改善調査（利用者票）'!AK35="○",1,0)</f>
        <v>0</v>
      </c>
      <c r="AO26" s="103">
        <f>IF('在宅生活改善調査（利用者票）'!AL35="○",1,0)</f>
        <v>0</v>
      </c>
      <c r="AP26" s="103">
        <f>IF('在宅生活改善調査（利用者票）'!AM35="○",1,0)</f>
        <v>0</v>
      </c>
      <c r="AQ26" s="103">
        <f>IF('在宅生活改善調査（利用者票）'!AN35="○",1,0)</f>
        <v>0</v>
      </c>
      <c r="AR26" s="103">
        <f>IF('在宅生活改善調査（利用者票）'!AO35="○",1,0)</f>
        <v>0</v>
      </c>
      <c r="AS26" s="103">
        <f>IF('在宅生活改善調査（利用者票）'!AP35="○",1,0)</f>
        <v>0</v>
      </c>
      <c r="AT26" s="103">
        <f>IF('在宅生活改善調査（利用者票）'!AQ35="○",1,0)</f>
        <v>0</v>
      </c>
      <c r="AU26" s="103">
        <f>IF('在宅生活改善調査（利用者票）'!AR35="○",1,0)</f>
        <v>0</v>
      </c>
      <c r="AV26" s="103">
        <f>IF('在宅生活改善調査（利用者票）'!AS35="○",1,0)</f>
        <v>0</v>
      </c>
      <c r="AW26" s="103">
        <f t="shared" si="14"/>
        <v>0</v>
      </c>
      <c r="AX26" s="103">
        <f>IF('在宅生活改善調査（利用者票）'!AT35="○",1,0)</f>
        <v>0</v>
      </c>
      <c r="AY26" s="103">
        <f>IF('在宅生活改善調査（利用者票）'!AU35="○",1,0)</f>
        <v>0</v>
      </c>
      <c r="AZ26" s="103">
        <f>IF('在宅生活改善調査（利用者票）'!AV35="○",1,0)</f>
        <v>0</v>
      </c>
      <c r="BA26" s="103">
        <f>IF('在宅生活改善調査（利用者票）'!AW35="○",1,0)</f>
        <v>0</v>
      </c>
      <c r="BB26" s="103">
        <f>IF('在宅生活改善調査（利用者票）'!AX35="○",1,0)</f>
        <v>0</v>
      </c>
      <c r="BC26" s="103">
        <f>IF('在宅生活改善調査（利用者票）'!AY35="○",1,0)</f>
        <v>0</v>
      </c>
      <c r="BD26" s="103">
        <f>IF('在宅生活改善調査（利用者票）'!AZ35="○",1,0)</f>
        <v>0</v>
      </c>
      <c r="BE26" s="103">
        <f>IF('在宅生活改善調査（利用者票）'!BA35="○",1,0)</f>
        <v>0</v>
      </c>
      <c r="BF26" s="103">
        <f>IF('在宅生活改善調査（利用者票）'!BB35="○",1,0)</f>
        <v>0</v>
      </c>
      <c r="BG26" s="103">
        <f>IF('在宅生活改善調査（利用者票）'!BC35="○",1,0)</f>
        <v>0</v>
      </c>
      <c r="BH26" s="103">
        <f>IF('在宅生活改善調査（利用者票）'!BD35="○",1,0)</f>
        <v>0</v>
      </c>
      <c r="BI26" s="103">
        <f>IF('在宅生活改善調査（利用者票）'!BE35="○",1,0)</f>
        <v>0</v>
      </c>
      <c r="BJ26" s="103">
        <f>IF('在宅生活改善調査（利用者票）'!BF35="○",1,0)</f>
        <v>0</v>
      </c>
      <c r="BK26" s="103">
        <f>IF('在宅生活改善調査（利用者票）'!BG35="○",1,0)</f>
        <v>0</v>
      </c>
      <c r="BL26" s="103">
        <f>IF('在宅生活改善調査（利用者票）'!BH35="○",1,0)</f>
        <v>0</v>
      </c>
      <c r="BM26" s="103">
        <f t="shared" si="15"/>
        <v>0</v>
      </c>
      <c r="BN26" s="103">
        <f>'在宅生活改善調査（利用者票）'!BI35</f>
        <v>0</v>
      </c>
      <c r="BO26" s="103">
        <f>IF('在宅生活改善調査（利用者票）'!BJ35="○",1,0)</f>
        <v>0</v>
      </c>
      <c r="BP26" s="103">
        <f>IF('在宅生活改善調査（利用者票）'!BK35="○",1,0)</f>
        <v>0</v>
      </c>
      <c r="BQ26" s="103">
        <f>IF('在宅生活改善調査（利用者票）'!BL35="○",1,0)</f>
        <v>0</v>
      </c>
      <c r="BR26" s="103">
        <f>IF('在宅生活改善調査（利用者票）'!BM35="○",1,0)</f>
        <v>0</v>
      </c>
      <c r="BS26" s="103">
        <f>IF('在宅生活改善調査（利用者票）'!BN35="○",1,0)</f>
        <v>0</v>
      </c>
      <c r="BT26" s="103">
        <f>IF('在宅生活改善調査（利用者票）'!BO35="○",1,0)</f>
        <v>0</v>
      </c>
      <c r="BU26" s="103">
        <f>IF('在宅生活改善調査（利用者票）'!BP35="○",1,0)</f>
        <v>0</v>
      </c>
      <c r="BV26" s="103">
        <f>IF('在宅生活改善調査（利用者票）'!BQ35="○",1,0)</f>
        <v>0</v>
      </c>
      <c r="BW26" s="103">
        <f>IF('在宅生活改善調査（利用者票）'!BR35="○",1,0)</f>
        <v>0</v>
      </c>
      <c r="BX26" s="103">
        <f>IF('在宅生活改善調査（利用者票）'!BS35="○",1,0)</f>
        <v>0</v>
      </c>
      <c r="BY26" s="103">
        <f>IF('在宅生活改善調査（利用者票）'!BT35="○",1,0)</f>
        <v>0</v>
      </c>
      <c r="BZ26" s="103">
        <f>IF('在宅生活改善調査（利用者票）'!BU35="○",1,0)</f>
        <v>0</v>
      </c>
      <c r="CA26" s="103">
        <f>IF('在宅生活改善調査（利用者票）'!BV35="○",1,0)</f>
        <v>0</v>
      </c>
      <c r="CB26" s="103">
        <f>IF('在宅生活改善調査（利用者票）'!BW35="○",1,0)</f>
        <v>0</v>
      </c>
      <c r="CC26" s="103">
        <f>IF('在宅生活改善調査（利用者票）'!BX35="○",1,0)</f>
        <v>0</v>
      </c>
      <c r="CD26" s="103">
        <f>IF('在宅生活改善調査（利用者票）'!BY35="○",1,0)</f>
        <v>0</v>
      </c>
      <c r="CE26" s="103">
        <f>IF('在宅生活改善調査（利用者票）'!BZ35="○",1,0)</f>
        <v>0</v>
      </c>
      <c r="CF26" s="103">
        <f>IF('在宅生活改善調査（利用者票）'!CA35="○",1,0)</f>
        <v>0</v>
      </c>
      <c r="CG26" s="103">
        <f>IF('在宅生活改善調査（利用者票）'!CB35="○",1,0)</f>
        <v>0</v>
      </c>
      <c r="CH26" s="103">
        <f t="shared" si="16"/>
        <v>0</v>
      </c>
      <c r="CI26" s="103">
        <f t="shared" si="17"/>
        <v>0</v>
      </c>
      <c r="CJ26" s="103">
        <f t="shared" si="18"/>
        <v>0</v>
      </c>
      <c r="CK26" s="103">
        <f t="shared" si="19"/>
        <v>0</v>
      </c>
      <c r="CL26" s="103">
        <f>'在宅生活改善調査（利用者票）'!CC35</f>
        <v>0</v>
      </c>
      <c r="CM26" s="103">
        <f>'在宅生活改善調査（利用者票）'!CD35</f>
        <v>0</v>
      </c>
      <c r="CN26" s="103">
        <f>'在宅生活改善調査（利用者票）'!CE35</f>
        <v>0</v>
      </c>
    </row>
    <row r="27" spans="1:92">
      <c r="A27" s="103">
        <f>'在宅生活改善調査（利用者票）'!B36</f>
        <v>0</v>
      </c>
      <c r="B27" s="103">
        <f>'在宅生活改善調査（利用者票）'!C36</f>
        <v>0</v>
      </c>
      <c r="C27" s="103">
        <f>'在宅生活改善調査（利用者票）'!D36</f>
        <v>0</v>
      </c>
      <c r="D27" s="103">
        <f>IF('在宅生活改善調査（利用者票）'!E36="○",1,0)</f>
        <v>0</v>
      </c>
      <c r="E27" s="103">
        <f>IF('在宅生活改善調査（利用者票）'!F36="○",1,0)</f>
        <v>0</v>
      </c>
      <c r="F27" s="103">
        <f>IF('在宅生活改善調査（利用者票）'!G36="○",1,0)</f>
        <v>0</v>
      </c>
      <c r="G27" s="103">
        <f>IF('在宅生活改善調査（利用者票）'!H36="○",1,0)</f>
        <v>0</v>
      </c>
      <c r="H27" s="103">
        <f>IF('在宅生活改善調査（利用者票）'!I36="○",1,0)</f>
        <v>0</v>
      </c>
      <c r="I27" s="103">
        <f>IF('在宅生活改善調査（利用者票）'!J36="○",1,0)</f>
        <v>0</v>
      </c>
      <c r="J27" s="103">
        <f>IF('在宅生活改善調査（利用者票）'!K36="○",1,0)</f>
        <v>0</v>
      </c>
      <c r="K27" s="103">
        <f t="shared" si="10"/>
        <v>0</v>
      </c>
      <c r="L27" s="103">
        <f>IF('在宅生活改善調査（利用者票）'!L36="○",1,0)</f>
        <v>0</v>
      </c>
      <c r="M27" s="103">
        <f>IF('在宅生活改善調査（利用者票）'!M36="○",1,0)</f>
        <v>0</v>
      </c>
      <c r="N27" s="103">
        <f>IF('在宅生活改善調査（利用者票）'!N36="○",1,0)</f>
        <v>0</v>
      </c>
      <c r="O27" s="103">
        <f>IF('在宅生活改善調査（利用者票）'!O36="○",1,0)</f>
        <v>0</v>
      </c>
      <c r="P27" s="103">
        <f>IF('在宅生活改善調査（利用者票）'!P36="○",1,0)</f>
        <v>0</v>
      </c>
      <c r="Q27" s="103">
        <f>IF('在宅生活改善調査（利用者票）'!Q36="○",1,0)</f>
        <v>0</v>
      </c>
      <c r="R27" s="103">
        <f>IF('在宅生活改善調査（利用者票）'!R36="○",1,0)</f>
        <v>0</v>
      </c>
      <c r="S27" s="103">
        <f t="shared" si="11"/>
        <v>0</v>
      </c>
      <c r="T27" s="103">
        <f>IF('在宅生活改善調査（利用者票）'!S36="○",1,0)</f>
        <v>0</v>
      </c>
      <c r="U27" s="103">
        <f>IF('在宅生活改善調査（利用者票）'!T36="○",1,0)</f>
        <v>0</v>
      </c>
      <c r="V27" s="103">
        <f>IF('在宅生活改善調査（利用者票）'!U36="○",1,0)</f>
        <v>0</v>
      </c>
      <c r="W27" s="103">
        <f>IF('在宅生活改善調査（利用者票）'!V36="○",1,0)</f>
        <v>0</v>
      </c>
      <c r="X27" s="103">
        <f>IF('在宅生活改善調査（利用者票）'!W36="○",1,0)</f>
        <v>0</v>
      </c>
      <c r="Y27" s="103">
        <f>IF('在宅生活改善調査（利用者票）'!X36="○",1,0)</f>
        <v>0</v>
      </c>
      <c r="Z27" s="103">
        <f>IF('在宅生活改善調査（利用者票）'!Y36="○",1,0)</f>
        <v>0</v>
      </c>
      <c r="AA27" s="103">
        <f>IF('在宅生活改善調査（利用者票）'!Z36="○",1,0)</f>
        <v>0</v>
      </c>
      <c r="AB27" s="103">
        <f t="shared" si="12"/>
        <v>0</v>
      </c>
      <c r="AC27" s="103">
        <f>IF('在宅生活改善調査（利用者票）'!AA36="○",1,0)</f>
        <v>0</v>
      </c>
      <c r="AD27" s="103">
        <f>IF('在宅生活改善調査（利用者票）'!AB36="○",1,0)</f>
        <v>0</v>
      </c>
      <c r="AE27" s="103">
        <f>IF('在宅生活改善調査（利用者票）'!AC36="○",1,0)</f>
        <v>0</v>
      </c>
      <c r="AF27" s="103">
        <f>IF('在宅生活改善調査（利用者票）'!AD36="○",1,0)</f>
        <v>0</v>
      </c>
      <c r="AG27" s="103">
        <f>IF('在宅生活改善調査（利用者票）'!AE36="○",1,0)</f>
        <v>0</v>
      </c>
      <c r="AH27" s="103">
        <f>IF('在宅生活改善調査（利用者票）'!AF36="○",1,0)</f>
        <v>0</v>
      </c>
      <c r="AI27" s="103">
        <f>IF('在宅生活改善調査（利用者票）'!AG36="○",1,0)</f>
        <v>0</v>
      </c>
      <c r="AJ27" s="103">
        <f>IF('在宅生活改善調査（利用者票）'!AH36="○",1,0)</f>
        <v>0</v>
      </c>
      <c r="AK27" s="103">
        <f t="shared" si="13"/>
        <v>0</v>
      </c>
      <c r="AL27" s="103">
        <f>IF('在宅生活改善調査（利用者票）'!AI36="○",1,0)</f>
        <v>0</v>
      </c>
      <c r="AM27" s="103">
        <f>IF('在宅生活改善調査（利用者票）'!AJ36="○",1,0)</f>
        <v>0</v>
      </c>
      <c r="AN27" s="103">
        <f>IF('在宅生活改善調査（利用者票）'!AK36="○",1,0)</f>
        <v>0</v>
      </c>
      <c r="AO27" s="103">
        <f>IF('在宅生活改善調査（利用者票）'!AL36="○",1,0)</f>
        <v>0</v>
      </c>
      <c r="AP27" s="103">
        <f>IF('在宅生活改善調査（利用者票）'!AM36="○",1,0)</f>
        <v>0</v>
      </c>
      <c r="AQ27" s="103">
        <f>IF('在宅生活改善調査（利用者票）'!AN36="○",1,0)</f>
        <v>0</v>
      </c>
      <c r="AR27" s="103">
        <f>IF('在宅生活改善調査（利用者票）'!AO36="○",1,0)</f>
        <v>0</v>
      </c>
      <c r="AS27" s="103">
        <f>IF('在宅生活改善調査（利用者票）'!AP36="○",1,0)</f>
        <v>0</v>
      </c>
      <c r="AT27" s="103">
        <f>IF('在宅生活改善調査（利用者票）'!AQ36="○",1,0)</f>
        <v>0</v>
      </c>
      <c r="AU27" s="103">
        <f>IF('在宅生活改善調査（利用者票）'!AR36="○",1,0)</f>
        <v>0</v>
      </c>
      <c r="AV27" s="103">
        <f>IF('在宅生活改善調査（利用者票）'!AS36="○",1,0)</f>
        <v>0</v>
      </c>
      <c r="AW27" s="103">
        <f t="shared" si="14"/>
        <v>0</v>
      </c>
      <c r="AX27" s="103">
        <f>IF('在宅生活改善調査（利用者票）'!AT36="○",1,0)</f>
        <v>0</v>
      </c>
      <c r="AY27" s="103">
        <f>IF('在宅生活改善調査（利用者票）'!AU36="○",1,0)</f>
        <v>0</v>
      </c>
      <c r="AZ27" s="103">
        <f>IF('在宅生活改善調査（利用者票）'!AV36="○",1,0)</f>
        <v>0</v>
      </c>
      <c r="BA27" s="103">
        <f>IF('在宅生活改善調査（利用者票）'!AW36="○",1,0)</f>
        <v>0</v>
      </c>
      <c r="BB27" s="103">
        <f>IF('在宅生活改善調査（利用者票）'!AX36="○",1,0)</f>
        <v>0</v>
      </c>
      <c r="BC27" s="103">
        <f>IF('在宅生活改善調査（利用者票）'!AY36="○",1,0)</f>
        <v>0</v>
      </c>
      <c r="BD27" s="103">
        <f>IF('在宅生活改善調査（利用者票）'!AZ36="○",1,0)</f>
        <v>0</v>
      </c>
      <c r="BE27" s="103">
        <f>IF('在宅生活改善調査（利用者票）'!BA36="○",1,0)</f>
        <v>0</v>
      </c>
      <c r="BF27" s="103">
        <f>IF('在宅生活改善調査（利用者票）'!BB36="○",1,0)</f>
        <v>0</v>
      </c>
      <c r="BG27" s="103">
        <f>IF('在宅生活改善調査（利用者票）'!BC36="○",1,0)</f>
        <v>0</v>
      </c>
      <c r="BH27" s="103">
        <f>IF('在宅生活改善調査（利用者票）'!BD36="○",1,0)</f>
        <v>0</v>
      </c>
      <c r="BI27" s="103">
        <f>IF('在宅生活改善調査（利用者票）'!BE36="○",1,0)</f>
        <v>0</v>
      </c>
      <c r="BJ27" s="103">
        <f>IF('在宅生活改善調査（利用者票）'!BF36="○",1,0)</f>
        <v>0</v>
      </c>
      <c r="BK27" s="103">
        <f>IF('在宅生活改善調査（利用者票）'!BG36="○",1,0)</f>
        <v>0</v>
      </c>
      <c r="BL27" s="103">
        <f>IF('在宅生活改善調査（利用者票）'!BH36="○",1,0)</f>
        <v>0</v>
      </c>
      <c r="BM27" s="103">
        <f t="shared" si="15"/>
        <v>0</v>
      </c>
      <c r="BN27" s="103">
        <f>'在宅生活改善調査（利用者票）'!BI36</f>
        <v>0</v>
      </c>
      <c r="BO27" s="103">
        <f>IF('在宅生活改善調査（利用者票）'!BJ36="○",1,0)</f>
        <v>0</v>
      </c>
      <c r="BP27" s="103">
        <f>IF('在宅生活改善調査（利用者票）'!BK36="○",1,0)</f>
        <v>0</v>
      </c>
      <c r="BQ27" s="103">
        <f>IF('在宅生活改善調査（利用者票）'!BL36="○",1,0)</f>
        <v>0</v>
      </c>
      <c r="BR27" s="103">
        <f>IF('在宅生活改善調査（利用者票）'!BM36="○",1,0)</f>
        <v>0</v>
      </c>
      <c r="BS27" s="103">
        <f>IF('在宅生活改善調査（利用者票）'!BN36="○",1,0)</f>
        <v>0</v>
      </c>
      <c r="BT27" s="103">
        <f>IF('在宅生活改善調査（利用者票）'!BO36="○",1,0)</f>
        <v>0</v>
      </c>
      <c r="BU27" s="103">
        <f>IF('在宅生活改善調査（利用者票）'!BP36="○",1,0)</f>
        <v>0</v>
      </c>
      <c r="BV27" s="103">
        <f>IF('在宅生活改善調査（利用者票）'!BQ36="○",1,0)</f>
        <v>0</v>
      </c>
      <c r="BW27" s="103">
        <f>IF('在宅生活改善調査（利用者票）'!BR36="○",1,0)</f>
        <v>0</v>
      </c>
      <c r="BX27" s="103">
        <f>IF('在宅生活改善調査（利用者票）'!BS36="○",1,0)</f>
        <v>0</v>
      </c>
      <c r="BY27" s="103">
        <f>IF('在宅生活改善調査（利用者票）'!BT36="○",1,0)</f>
        <v>0</v>
      </c>
      <c r="BZ27" s="103">
        <f>IF('在宅生活改善調査（利用者票）'!BU36="○",1,0)</f>
        <v>0</v>
      </c>
      <c r="CA27" s="103">
        <f>IF('在宅生活改善調査（利用者票）'!BV36="○",1,0)</f>
        <v>0</v>
      </c>
      <c r="CB27" s="103">
        <f>IF('在宅生活改善調査（利用者票）'!BW36="○",1,0)</f>
        <v>0</v>
      </c>
      <c r="CC27" s="103">
        <f>IF('在宅生活改善調査（利用者票）'!BX36="○",1,0)</f>
        <v>0</v>
      </c>
      <c r="CD27" s="103">
        <f>IF('在宅生活改善調査（利用者票）'!BY36="○",1,0)</f>
        <v>0</v>
      </c>
      <c r="CE27" s="103">
        <f>IF('在宅生活改善調査（利用者票）'!BZ36="○",1,0)</f>
        <v>0</v>
      </c>
      <c r="CF27" s="103">
        <f>IF('在宅生活改善調査（利用者票）'!CA36="○",1,0)</f>
        <v>0</v>
      </c>
      <c r="CG27" s="103">
        <f>IF('在宅生活改善調査（利用者票）'!CB36="○",1,0)</f>
        <v>0</v>
      </c>
      <c r="CH27" s="103">
        <f t="shared" si="16"/>
        <v>0</v>
      </c>
      <c r="CI27" s="103">
        <f t="shared" si="17"/>
        <v>0</v>
      </c>
      <c r="CJ27" s="103">
        <f t="shared" si="18"/>
        <v>0</v>
      </c>
      <c r="CK27" s="103">
        <f t="shared" si="19"/>
        <v>0</v>
      </c>
      <c r="CL27" s="103">
        <f>'在宅生活改善調査（利用者票）'!CC36</f>
        <v>0</v>
      </c>
      <c r="CM27" s="103">
        <f>'在宅生活改善調査（利用者票）'!CD36</f>
        <v>0</v>
      </c>
      <c r="CN27" s="103">
        <f>'在宅生活改善調査（利用者票）'!CE36</f>
        <v>0</v>
      </c>
    </row>
    <row r="28" spans="1:92">
      <c r="A28" s="103">
        <f>'在宅生活改善調査（利用者票）'!B37</f>
        <v>0</v>
      </c>
      <c r="B28" s="103">
        <f>'在宅生活改善調査（利用者票）'!C37</f>
        <v>0</v>
      </c>
      <c r="C28" s="103">
        <f>'在宅生活改善調査（利用者票）'!D37</f>
        <v>0</v>
      </c>
      <c r="D28" s="103">
        <f>IF('在宅生活改善調査（利用者票）'!E37="○",1,0)</f>
        <v>0</v>
      </c>
      <c r="E28" s="103">
        <f>IF('在宅生活改善調査（利用者票）'!F37="○",1,0)</f>
        <v>0</v>
      </c>
      <c r="F28" s="103">
        <f>IF('在宅生活改善調査（利用者票）'!G37="○",1,0)</f>
        <v>0</v>
      </c>
      <c r="G28" s="103">
        <f>IF('在宅生活改善調査（利用者票）'!H37="○",1,0)</f>
        <v>0</v>
      </c>
      <c r="H28" s="103">
        <f>IF('在宅生活改善調査（利用者票）'!I37="○",1,0)</f>
        <v>0</v>
      </c>
      <c r="I28" s="103">
        <f>IF('在宅生活改善調査（利用者票）'!J37="○",1,0)</f>
        <v>0</v>
      </c>
      <c r="J28" s="103">
        <f>IF('在宅生活改善調査（利用者票）'!K37="○",1,0)</f>
        <v>0</v>
      </c>
      <c r="K28" s="103">
        <f t="shared" si="10"/>
        <v>0</v>
      </c>
      <c r="L28" s="103">
        <f>IF('在宅生活改善調査（利用者票）'!L37="○",1,0)</f>
        <v>0</v>
      </c>
      <c r="M28" s="103">
        <f>IF('在宅生活改善調査（利用者票）'!M37="○",1,0)</f>
        <v>0</v>
      </c>
      <c r="N28" s="103">
        <f>IF('在宅生活改善調査（利用者票）'!N37="○",1,0)</f>
        <v>0</v>
      </c>
      <c r="O28" s="103">
        <f>IF('在宅生活改善調査（利用者票）'!O37="○",1,0)</f>
        <v>0</v>
      </c>
      <c r="P28" s="103">
        <f>IF('在宅生活改善調査（利用者票）'!P37="○",1,0)</f>
        <v>0</v>
      </c>
      <c r="Q28" s="103">
        <f>IF('在宅生活改善調査（利用者票）'!Q37="○",1,0)</f>
        <v>0</v>
      </c>
      <c r="R28" s="103">
        <f>IF('在宅生活改善調査（利用者票）'!R37="○",1,0)</f>
        <v>0</v>
      </c>
      <c r="S28" s="103">
        <f t="shared" si="11"/>
        <v>0</v>
      </c>
      <c r="T28" s="103">
        <f>IF('在宅生活改善調査（利用者票）'!S37="○",1,0)</f>
        <v>0</v>
      </c>
      <c r="U28" s="103">
        <f>IF('在宅生活改善調査（利用者票）'!T37="○",1,0)</f>
        <v>0</v>
      </c>
      <c r="V28" s="103">
        <f>IF('在宅生活改善調査（利用者票）'!U37="○",1,0)</f>
        <v>0</v>
      </c>
      <c r="W28" s="103">
        <f>IF('在宅生活改善調査（利用者票）'!V37="○",1,0)</f>
        <v>0</v>
      </c>
      <c r="X28" s="103">
        <f>IF('在宅生活改善調査（利用者票）'!W37="○",1,0)</f>
        <v>0</v>
      </c>
      <c r="Y28" s="103">
        <f>IF('在宅生活改善調査（利用者票）'!X37="○",1,0)</f>
        <v>0</v>
      </c>
      <c r="Z28" s="103">
        <f>IF('在宅生活改善調査（利用者票）'!Y37="○",1,0)</f>
        <v>0</v>
      </c>
      <c r="AA28" s="103">
        <f>IF('在宅生活改善調査（利用者票）'!Z37="○",1,0)</f>
        <v>0</v>
      </c>
      <c r="AB28" s="103">
        <f t="shared" si="12"/>
        <v>0</v>
      </c>
      <c r="AC28" s="103">
        <f>IF('在宅生活改善調査（利用者票）'!AA37="○",1,0)</f>
        <v>0</v>
      </c>
      <c r="AD28" s="103">
        <f>IF('在宅生活改善調査（利用者票）'!AB37="○",1,0)</f>
        <v>0</v>
      </c>
      <c r="AE28" s="103">
        <f>IF('在宅生活改善調査（利用者票）'!AC37="○",1,0)</f>
        <v>0</v>
      </c>
      <c r="AF28" s="103">
        <f>IF('在宅生活改善調査（利用者票）'!AD37="○",1,0)</f>
        <v>0</v>
      </c>
      <c r="AG28" s="103">
        <f>IF('在宅生活改善調査（利用者票）'!AE37="○",1,0)</f>
        <v>0</v>
      </c>
      <c r="AH28" s="103">
        <f>IF('在宅生活改善調査（利用者票）'!AF37="○",1,0)</f>
        <v>0</v>
      </c>
      <c r="AI28" s="103">
        <f>IF('在宅生活改善調査（利用者票）'!AG37="○",1,0)</f>
        <v>0</v>
      </c>
      <c r="AJ28" s="103">
        <f>IF('在宅生活改善調査（利用者票）'!AH37="○",1,0)</f>
        <v>0</v>
      </c>
      <c r="AK28" s="103">
        <f t="shared" si="13"/>
        <v>0</v>
      </c>
      <c r="AL28" s="103">
        <f>IF('在宅生活改善調査（利用者票）'!AI37="○",1,0)</f>
        <v>0</v>
      </c>
      <c r="AM28" s="103">
        <f>IF('在宅生活改善調査（利用者票）'!AJ37="○",1,0)</f>
        <v>0</v>
      </c>
      <c r="AN28" s="103">
        <f>IF('在宅生活改善調査（利用者票）'!AK37="○",1,0)</f>
        <v>0</v>
      </c>
      <c r="AO28" s="103">
        <f>IF('在宅生活改善調査（利用者票）'!AL37="○",1,0)</f>
        <v>0</v>
      </c>
      <c r="AP28" s="103">
        <f>IF('在宅生活改善調査（利用者票）'!AM37="○",1,0)</f>
        <v>0</v>
      </c>
      <c r="AQ28" s="103">
        <f>IF('在宅生活改善調査（利用者票）'!AN37="○",1,0)</f>
        <v>0</v>
      </c>
      <c r="AR28" s="103">
        <f>IF('在宅生活改善調査（利用者票）'!AO37="○",1,0)</f>
        <v>0</v>
      </c>
      <c r="AS28" s="103">
        <f>IF('在宅生活改善調査（利用者票）'!AP37="○",1,0)</f>
        <v>0</v>
      </c>
      <c r="AT28" s="103">
        <f>IF('在宅生活改善調査（利用者票）'!AQ37="○",1,0)</f>
        <v>0</v>
      </c>
      <c r="AU28" s="103">
        <f>IF('在宅生活改善調査（利用者票）'!AR37="○",1,0)</f>
        <v>0</v>
      </c>
      <c r="AV28" s="103">
        <f>IF('在宅生活改善調査（利用者票）'!AS37="○",1,0)</f>
        <v>0</v>
      </c>
      <c r="AW28" s="103">
        <f t="shared" si="14"/>
        <v>0</v>
      </c>
      <c r="AX28" s="103">
        <f>IF('在宅生活改善調査（利用者票）'!AT37="○",1,0)</f>
        <v>0</v>
      </c>
      <c r="AY28" s="103">
        <f>IF('在宅生活改善調査（利用者票）'!AU37="○",1,0)</f>
        <v>0</v>
      </c>
      <c r="AZ28" s="103">
        <f>IF('在宅生活改善調査（利用者票）'!AV37="○",1,0)</f>
        <v>0</v>
      </c>
      <c r="BA28" s="103">
        <f>IF('在宅生活改善調査（利用者票）'!AW37="○",1,0)</f>
        <v>0</v>
      </c>
      <c r="BB28" s="103">
        <f>IF('在宅生活改善調査（利用者票）'!AX37="○",1,0)</f>
        <v>0</v>
      </c>
      <c r="BC28" s="103">
        <f>IF('在宅生活改善調査（利用者票）'!AY37="○",1,0)</f>
        <v>0</v>
      </c>
      <c r="BD28" s="103">
        <f>IF('在宅生活改善調査（利用者票）'!AZ37="○",1,0)</f>
        <v>0</v>
      </c>
      <c r="BE28" s="103">
        <f>IF('在宅生活改善調査（利用者票）'!BA37="○",1,0)</f>
        <v>0</v>
      </c>
      <c r="BF28" s="103">
        <f>IF('在宅生活改善調査（利用者票）'!BB37="○",1,0)</f>
        <v>0</v>
      </c>
      <c r="BG28" s="103">
        <f>IF('在宅生活改善調査（利用者票）'!BC37="○",1,0)</f>
        <v>0</v>
      </c>
      <c r="BH28" s="103">
        <f>IF('在宅生活改善調査（利用者票）'!BD37="○",1,0)</f>
        <v>0</v>
      </c>
      <c r="BI28" s="103">
        <f>IF('在宅生活改善調査（利用者票）'!BE37="○",1,0)</f>
        <v>0</v>
      </c>
      <c r="BJ28" s="103">
        <f>IF('在宅生活改善調査（利用者票）'!BF37="○",1,0)</f>
        <v>0</v>
      </c>
      <c r="BK28" s="103">
        <f>IF('在宅生活改善調査（利用者票）'!BG37="○",1,0)</f>
        <v>0</v>
      </c>
      <c r="BL28" s="103">
        <f>IF('在宅生活改善調査（利用者票）'!BH37="○",1,0)</f>
        <v>0</v>
      </c>
      <c r="BM28" s="103">
        <f t="shared" si="15"/>
        <v>0</v>
      </c>
      <c r="BN28" s="103">
        <f>'在宅生活改善調査（利用者票）'!BI37</f>
        <v>0</v>
      </c>
      <c r="BO28" s="103">
        <f>IF('在宅生活改善調査（利用者票）'!BJ37="○",1,0)</f>
        <v>0</v>
      </c>
      <c r="BP28" s="103">
        <f>IF('在宅生活改善調査（利用者票）'!BK37="○",1,0)</f>
        <v>0</v>
      </c>
      <c r="BQ28" s="103">
        <f>IF('在宅生活改善調査（利用者票）'!BL37="○",1,0)</f>
        <v>0</v>
      </c>
      <c r="BR28" s="103">
        <f>IF('在宅生活改善調査（利用者票）'!BM37="○",1,0)</f>
        <v>0</v>
      </c>
      <c r="BS28" s="103">
        <f>IF('在宅生活改善調査（利用者票）'!BN37="○",1,0)</f>
        <v>0</v>
      </c>
      <c r="BT28" s="103">
        <f>IF('在宅生活改善調査（利用者票）'!BO37="○",1,0)</f>
        <v>0</v>
      </c>
      <c r="BU28" s="103">
        <f>IF('在宅生活改善調査（利用者票）'!BP37="○",1,0)</f>
        <v>0</v>
      </c>
      <c r="BV28" s="103">
        <f>IF('在宅生活改善調査（利用者票）'!BQ37="○",1,0)</f>
        <v>0</v>
      </c>
      <c r="BW28" s="103">
        <f>IF('在宅生活改善調査（利用者票）'!BR37="○",1,0)</f>
        <v>0</v>
      </c>
      <c r="BX28" s="103">
        <f>IF('在宅生活改善調査（利用者票）'!BS37="○",1,0)</f>
        <v>0</v>
      </c>
      <c r="BY28" s="103">
        <f>IF('在宅生活改善調査（利用者票）'!BT37="○",1,0)</f>
        <v>0</v>
      </c>
      <c r="BZ28" s="103">
        <f>IF('在宅生活改善調査（利用者票）'!BU37="○",1,0)</f>
        <v>0</v>
      </c>
      <c r="CA28" s="103">
        <f>IF('在宅生活改善調査（利用者票）'!BV37="○",1,0)</f>
        <v>0</v>
      </c>
      <c r="CB28" s="103">
        <f>IF('在宅生活改善調査（利用者票）'!BW37="○",1,0)</f>
        <v>0</v>
      </c>
      <c r="CC28" s="103">
        <f>IF('在宅生活改善調査（利用者票）'!BX37="○",1,0)</f>
        <v>0</v>
      </c>
      <c r="CD28" s="103">
        <f>IF('在宅生活改善調査（利用者票）'!BY37="○",1,0)</f>
        <v>0</v>
      </c>
      <c r="CE28" s="103">
        <f>IF('在宅生活改善調査（利用者票）'!BZ37="○",1,0)</f>
        <v>0</v>
      </c>
      <c r="CF28" s="103">
        <f>IF('在宅生活改善調査（利用者票）'!CA37="○",1,0)</f>
        <v>0</v>
      </c>
      <c r="CG28" s="103">
        <f>IF('在宅生活改善調査（利用者票）'!CB37="○",1,0)</f>
        <v>0</v>
      </c>
      <c r="CH28" s="103">
        <f t="shared" si="16"/>
        <v>0</v>
      </c>
      <c r="CI28" s="103">
        <f t="shared" si="17"/>
        <v>0</v>
      </c>
      <c r="CJ28" s="103">
        <f t="shared" si="18"/>
        <v>0</v>
      </c>
      <c r="CK28" s="103">
        <f t="shared" si="19"/>
        <v>0</v>
      </c>
      <c r="CL28" s="103">
        <f>'在宅生活改善調査（利用者票）'!CC37</f>
        <v>0</v>
      </c>
      <c r="CM28" s="103">
        <f>'在宅生活改善調査（利用者票）'!CD37</f>
        <v>0</v>
      </c>
      <c r="CN28" s="103">
        <f>'在宅生活改善調査（利用者票）'!CE37</f>
        <v>0</v>
      </c>
    </row>
    <row r="29" spans="1:92">
      <c r="A29" s="103">
        <f>'在宅生活改善調査（利用者票）'!B38</f>
        <v>0</v>
      </c>
      <c r="B29" s="103">
        <f>'在宅生活改善調査（利用者票）'!C38</f>
        <v>0</v>
      </c>
      <c r="C29" s="103">
        <f>'在宅生活改善調査（利用者票）'!D38</f>
        <v>0</v>
      </c>
      <c r="D29" s="103">
        <f>IF('在宅生活改善調査（利用者票）'!E38="○",1,0)</f>
        <v>0</v>
      </c>
      <c r="E29" s="103">
        <f>IF('在宅生活改善調査（利用者票）'!F38="○",1,0)</f>
        <v>0</v>
      </c>
      <c r="F29" s="103">
        <f>IF('在宅生活改善調査（利用者票）'!G38="○",1,0)</f>
        <v>0</v>
      </c>
      <c r="G29" s="103">
        <f>IF('在宅生活改善調査（利用者票）'!H38="○",1,0)</f>
        <v>0</v>
      </c>
      <c r="H29" s="103">
        <f>IF('在宅生活改善調査（利用者票）'!I38="○",1,0)</f>
        <v>0</v>
      </c>
      <c r="I29" s="103">
        <f>IF('在宅生活改善調査（利用者票）'!J38="○",1,0)</f>
        <v>0</v>
      </c>
      <c r="J29" s="103">
        <f>IF('在宅生活改善調査（利用者票）'!K38="○",1,0)</f>
        <v>0</v>
      </c>
      <c r="K29" s="103">
        <f t="shared" si="10"/>
        <v>0</v>
      </c>
      <c r="L29" s="103">
        <f>IF('在宅生活改善調査（利用者票）'!L38="○",1,0)</f>
        <v>0</v>
      </c>
      <c r="M29" s="103">
        <f>IF('在宅生活改善調査（利用者票）'!M38="○",1,0)</f>
        <v>0</v>
      </c>
      <c r="N29" s="103">
        <f>IF('在宅生活改善調査（利用者票）'!N38="○",1,0)</f>
        <v>0</v>
      </c>
      <c r="O29" s="103">
        <f>IF('在宅生活改善調査（利用者票）'!O38="○",1,0)</f>
        <v>0</v>
      </c>
      <c r="P29" s="103">
        <f>IF('在宅生活改善調査（利用者票）'!P38="○",1,0)</f>
        <v>0</v>
      </c>
      <c r="Q29" s="103">
        <f>IF('在宅生活改善調査（利用者票）'!Q38="○",1,0)</f>
        <v>0</v>
      </c>
      <c r="R29" s="103">
        <f>IF('在宅生活改善調査（利用者票）'!R38="○",1,0)</f>
        <v>0</v>
      </c>
      <c r="S29" s="103">
        <f t="shared" si="11"/>
        <v>0</v>
      </c>
      <c r="T29" s="103">
        <f>IF('在宅生活改善調査（利用者票）'!S38="○",1,0)</f>
        <v>0</v>
      </c>
      <c r="U29" s="103">
        <f>IF('在宅生活改善調査（利用者票）'!T38="○",1,0)</f>
        <v>0</v>
      </c>
      <c r="V29" s="103">
        <f>IF('在宅生活改善調査（利用者票）'!U38="○",1,0)</f>
        <v>0</v>
      </c>
      <c r="W29" s="103">
        <f>IF('在宅生活改善調査（利用者票）'!V38="○",1,0)</f>
        <v>0</v>
      </c>
      <c r="X29" s="103">
        <f>IF('在宅生活改善調査（利用者票）'!W38="○",1,0)</f>
        <v>0</v>
      </c>
      <c r="Y29" s="103">
        <f>IF('在宅生活改善調査（利用者票）'!X38="○",1,0)</f>
        <v>0</v>
      </c>
      <c r="Z29" s="103">
        <f>IF('在宅生活改善調査（利用者票）'!Y38="○",1,0)</f>
        <v>0</v>
      </c>
      <c r="AA29" s="103">
        <f>IF('在宅生活改善調査（利用者票）'!Z38="○",1,0)</f>
        <v>0</v>
      </c>
      <c r="AB29" s="103">
        <f t="shared" si="12"/>
        <v>0</v>
      </c>
      <c r="AC29" s="103">
        <f>IF('在宅生活改善調査（利用者票）'!AA38="○",1,0)</f>
        <v>0</v>
      </c>
      <c r="AD29" s="103">
        <f>IF('在宅生活改善調査（利用者票）'!AB38="○",1,0)</f>
        <v>0</v>
      </c>
      <c r="AE29" s="103">
        <f>IF('在宅生活改善調査（利用者票）'!AC38="○",1,0)</f>
        <v>0</v>
      </c>
      <c r="AF29" s="103">
        <f>IF('在宅生活改善調査（利用者票）'!AD38="○",1,0)</f>
        <v>0</v>
      </c>
      <c r="AG29" s="103">
        <f>IF('在宅生活改善調査（利用者票）'!AE38="○",1,0)</f>
        <v>0</v>
      </c>
      <c r="AH29" s="103">
        <f>IF('在宅生活改善調査（利用者票）'!AF38="○",1,0)</f>
        <v>0</v>
      </c>
      <c r="AI29" s="103">
        <f>IF('在宅生活改善調査（利用者票）'!AG38="○",1,0)</f>
        <v>0</v>
      </c>
      <c r="AJ29" s="103">
        <f>IF('在宅生活改善調査（利用者票）'!AH38="○",1,0)</f>
        <v>0</v>
      </c>
      <c r="AK29" s="103">
        <f t="shared" si="13"/>
        <v>0</v>
      </c>
      <c r="AL29" s="103">
        <f>IF('在宅生活改善調査（利用者票）'!AI38="○",1,0)</f>
        <v>0</v>
      </c>
      <c r="AM29" s="103">
        <f>IF('在宅生活改善調査（利用者票）'!AJ38="○",1,0)</f>
        <v>0</v>
      </c>
      <c r="AN29" s="103">
        <f>IF('在宅生活改善調査（利用者票）'!AK38="○",1,0)</f>
        <v>0</v>
      </c>
      <c r="AO29" s="103">
        <f>IF('在宅生活改善調査（利用者票）'!AL38="○",1,0)</f>
        <v>0</v>
      </c>
      <c r="AP29" s="103">
        <f>IF('在宅生活改善調査（利用者票）'!AM38="○",1,0)</f>
        <v>0</v>
      </c>
      <c r="AQ29" s="103">
        <f>IF('在宅生活改善調査（利用者票）'!AN38="○",1,0)</f>
        <v>0</v>
      </c>
      <c r="AR29" s="103">
        <f>IF('在宅生活改善調査（利用者票）'!AO38="○",1,0)</f>
        <v>0</v>
      </c>
      <c r="AS29" s="103">
        <f>IF('在宅生活改善調査（利用者票）'!AP38="○",1,0)</f>
        <v>0</v>
      </c>
      <c r="AT29" s="103">
        <f>IF('在宅生活改善調査（利用者票）'!AQ38="○",1,0)</f>
        <v>0</v>
      </c>
      <c r="AU29" s="103">
        <f>IF('在宅生活改善調査（利用者票）'!AR38="○",1,0)</f>
        <v>0</v>
      </c>
      <c r="AV29" s="103">
        <f>IF('在宅生活改善調査（利用者票）'!AS38="○",1,0)</f>
        <v>0</v>
      </c>
      <c r="AW29" s="103">
        <f t="shared" si="14"/>
        <v>0</v>
      </c>
      <c r="AX29" s="103">
        <f>IF('在宅生活改善調査（利用者票）'!AT38="○",1,0)</f>
        <v>0</v>
      </c>
      <c r="AY29" s="103">
        <f>IF('在宅生活改善調査（利用者票）'!AU38="○",1,0)</f>
        <v>0</v>
      </c>
      <c r="AZ29" s="103">
        <f>IF('在宅生活改善調査（利用者票）'!AV38="○",1,0)</f>
        <v>0</v>
      </c>
      <c r="BA29" s="103">
        <f>IF('在宅生活改善調査（利用者票）'!AW38="○",1,0)</f>
        <v>0</v>
      </c>
      <c r="BB29" s="103">
        <f>IF('在宅生活改善調査（利用者票）'!AX38="○",1,0)</f>
        <v>0</v>
      </c>
      <c r="BC29" s="103">
        <f>IF('在宅生活改善調査（利用者票）'!AY38="○",1,0)</f>
        <v>0</v>
      </c>
      <c r="BD29" s="103">
        <f>IF('在宅生活改善調査（利用者票）'!AZ38="○",1,0)</f>
        <v>0</v>
      </c>
      <c r="BE29" s="103">
        <f>IF('在宅生活改善調査（利用者票）'!BA38="○",1,0)</f>
        <v>0</v>
      </c>
      <c r="BF29" s="103">
        <f>IF('在宅生活改善調査（利用者票）'!BB38="○",1,0)</f>
        <v>0</v>
      </c>
      <c r="BG29" s="103">
        <f>IF('在宅生活改善調査（利用者票）'!BC38="○",1,0)</f>
        <v>0</v>
      </c>
      <c r="BH29" s="103">
        <f>IF('在宅生活改善調査（利用者票）'!BD38="○",1,0)</f>
        <v>0</v>
      </c>
      <c r="BI29" s="103">
        <f>IF('在宅生活改善調査（利用者票）'!BE38="○",1,0)</f>
        <v>0</v>
      </c>
      <c r="BJ29" s="103">
        <f>IF('在宅生活改善調査（利用者票）'!BF38="○",1,0)</f>
        <v>0</v>
      </c>
      <c r="BK29" s="103">
        <f>IF('在宅生活改善調査（利用者票）'!BG38="○",1,0)</f>
        <v>0</v>
      </c>
      <c r="BL29" s="103">
        <f>IF('在宅生活改善調査（利用者票）'!BH38="○",1,0)</f>
        <v>0</v>
      </c>
      <c r="BM29" s="103">
        <f t="shared" si="15"/>
        <v>0</v>
      </c>
      <c r="BN29" s="103">
        <f>'在宅生活改善調査（利用者票）'!BI38</f>
        <v>0</v>
      </c>
      <c r="BO29" s="103">
        <f>IF('在宅生活改善調査（利用者票）'!BJ38="○",1,0)</f>
        <v>0</v>
      </c>
      <c r="BP29" s="103">
        <f>IF('在宅生活改善調査（利用者票）'!BK38="○",1,0)</f>
        <v>0</v>
      </c>
      <c r="BQ29" s="103">
        <f>IF('在宅生活改善調査（利用者票）'!BL38="○",1,0)</f>
        <v>0</v>
      </c>
      <c r="BR29" s="103">
        <f>IF('在宅生活改善調査（利用者票）'!BM38="○",1,0)</f>
        <v>0</v>
      </c>
      <c r="BS29" s="103">
        <f>IF('在宅生活改善調査（利用者票）'!BN38="○",1,0)</f>
        <v>0</v>
      </c>
      <c r="BT29" s="103">
        <f>IF('在宅生活改善調査（利用者票）'!BO38="○",1,0)</f>
        <v>0</v>
      </c>
      <c r="BU29" s="103">
        <f>IF('在宅生活改善調査（利用者票）'!BP38="○",1,0)</f>
        <v>0</v>
      </c>
      <c r="BV29" s="103">
        <f>IF('在宅生活改善調査（利用者票）'!BQ38="○",1,0)</f>
        <v>0</v>
      </c>
      <c r="BW29" s="103">
        <f>IF('在宅生活改善調査（利用者票）'!BR38="○",1,0)</f>
        <v>0</v>
      </c>
      <c r="BX29" s="103">
        <f>IF('在宅生活改善調査（利用者票）'!BS38="○",1,0)</f>
        <v>0</v>
      </c>
      <c r="BY29" s="103">
        <f>IF('在宅生活改善調査（利用者票）'!BT38="○",1,0)</f>
        <v>0</v>
      </c>
      <c r="BZ29" s="103">
        <f>IF('在宅生活改善調査（利用者票）'!BU38="○",1,0)</f>
        <v>0</v>
      </c>
      <c r="CA29" s="103">
        <f>IF('在宅生活改善調査（利用者票）'!BV38="○",1,0)</f>
        <v>0</v>
      </c>
      <c r="CB29" s="103">
        <f>IF('在宅生活改善調査（利用者票）'!BW38="○",1,0)</f>
        <v>0</v>
      </c>
      <c r="CC29" s="103">
        <f>IF('在宅生活改善調査（利用者票）'!BX38="○",1,0)</f>
        <v>0</v>
      </c>
      <c r="CD29" s="103">
        <f>IF('在宅生活改善調査（利用者票）'!BY38="○",1,0)</f>
        <v>0</v>
      </c>
      <c r="CE29" s="103">
        <f>IF('在宅生活改善調査（利用者票）'!BZ38="○",1,0)</f>
        <v>0</v>
      </c>
      <c r="CF29" s="103">
        <f>IF('在宅生活改善調査（利用者票）'!CA38="○",1,0)</f>
        <v>0</v>
      </c>
      <c r="CG29" s="103">
        <f>IF('在宅生活改善調査（利用者票）'!CB38="○",1,0)</f>
        <v>0</v>
      </c>
      <c r="CH29" s="103">
        <f t="shared" si="16"/>
        <v>0</v>
      </c>
      <c r="CI29" s="103">
        <f t="shared" si="17"/>
        <v>0</v>
      </c>
      <c r="CJ29" s="103">
        <f t="shared" si="18"/>
        <v>0</v>
      </c>
      <c r="CK29" s="103">
        <f t="shared" si="19"/>
        <v>0</v>
      </c>
      <c r="CL29" s="103">
        <f>'在宅生活改善調査（利用者票）'!CC38</f>
        <v>0</v>
      </c>
      <c r="CM29" s="103">
        <f>'在宅生活改善調査（利用者票）'!CD38</f>
        <v>0</v>
      </c>
      <c r="CN29" s="103">
        <f>'在宅生活改善調査（利用者票）'!CE38</f>
        <v>0</v>
      </c>
    </row>
    <row r="30" spans="1:92">
      <c r="A30" s="103">
        <f>'在宅生活改善調査（利用者票）'!B39</f>
        <v>0</v>
      </c>
      <c r="B30" s="103">
        <f>'在宅生活改善調査（利用者票）'!C39</f>
        <v>0</v>
      </c>
      <c r="C30" s="103">
        <f>'在宅生活改善調査（利用者票）'!D39</f>
        <v>0</v>
      </c>
      <c r="D30" s="103">
        <f>IF('在宅生活改善調査（利用者票）'!E39="○",1,0)</f>
        <v>0</v>
      </c>
      <c r="E30" s="103">
        <f>IF('在宅生活改善調査（利用者票）'!F39="○",1,0)</f>
        <v>0</v>
      </c>
      <c r="F30" s="103">
        <f>IF('在宅生活改善調査（利用者票）'!G39="○",1,0)</f>
        <v>0</v>
      </c>
      <c r="G30" s="103">
        <f>IF('在宅生活改善調査（利用者票）'!H39="○",1,0)</f>
        <v>0</v>
      </c>
      <c r="H30" s="103">
        <f>IF('在宅生活改善調査（利用者票）'!I39="○",1,0)</f>
        <v>0</v>
      </c>
      <c r="I30" s="103">
        <f>IF('在宅生活改善調査（利用者票）'!J39="○",1,0)</f>
        <v>0</v>
      </c>
      <c r="J30" s="103">
        <f>IF('在宅生活改善調査（利用者票）'!K39="○",1,0)</f>
        <v>0</v>
      </c>
      <c r="K30" s="103">
        <f t="shared" si="10"/>
        <v>0</v>
      </c>
      <c r="L30" s="103">
        <f>IF('在宅生活改善調査（利用者票）'!L39="○",1,0)</f>
        <v>0</v>
      </c>
      <c r="M30" s="103">
        <f>IF('在宅生活改善調査（利用者票）'!M39="○",1,0)</f>
        <v>0</v>
      </c>
      <c r="N30" s="103">
        <f>IF('在宅生活改善調査（利用者票）'!N39="○",1,0)</f>
        <v>0</v>
      </c>
      <c r="O30" s="103">
        <f>IF('在宅生活改善調査（利用者票）'!O39="○",1,0)</f>
        <v>0</v>
      </c>
      <c r="P30" s="103">
        <f>IF('在宅生活改善調査（利用者票）'!P39="○",1,0)</f>
        <v>0</v>
      </c>
      <c r="Q30" s="103">
        <f>IF('在宅生活改善調査（利用者票）'!Q39="○",1,0)</f>
        <v>0</v>
      </c>
      <c r="R30" s="103">
        <f>IF('在宅生活改善調査（利用者票）'!R39="○",1,0)</f>
        <v>0</v>
      </c>
      <c r="S30" s="103">
        <f t="shared" si="11"/>
        <v>0</v>
      </c>
      <c r="T30" s="103">
        <f>IF('在宅生活改善調査（利用者票）'!S39="○",1,0)</f>
        <v>0</v>
      </c>
      <c r="U30" s="103">
        <f>IF('在宅生活改善調査（利用者票）'!T39="○",1,0)</f>
        <v>0</v>
      </c>
      <c r="V30" s="103">
        <f>IF('在宅生活改善調査（利用者票）'!U39="○",1,0)</f>
        <v>0</v>
      </c>
      <c r="W30" s="103">
        <f>IF('在宅生活改善調査（利用者票）'!V39="○",1,0)</f>
        <v>0</v>
      </c>
      <c r="X30" s="103">
        <f>IF('在宅生活改善調査（利用者票）'!W39="○",1,0)</f>
        <v>0</v>
      </c>
      <c r="Y30" s="103">
        <f>IF('在宅生活改善調査（利用者票）'!X39="○",1,0)</f>
        <v>0</v>
      </c>
      <c r="Z30" s="103">
        <f>IF('在宅生活改善調査（利用者票）'!Y39="○",1,0)</f>
        <v>0</v>
      </c>
      <c r="AA30" s="103">
        <f>IF('在宅生活改善調査（利用者票）'!Z39="○",1,0)</f>
        <v>0</v>
      </c>
      <c r="AB30" s="103">
        <f t="shared" si="12"/>
        <v>0</v>
      </c>
      <c r="AC30" s="103">
        <f>IF('在宅生活改善調査（利用者票）'!AA39="○",1,0)</f>
        <v>0</v>
      </c>
      <c r="AD30" s="103">
        <f>IF('在宅生活改善調査（利用者票）'!AB39="○",1,0)</f>
        <v>0</v>
      </c>
      <c r="AE30" s="103">
        <f>IF('在宅生活改善調査（利用者票）'!AC39="○",1,0)</f>
        <v>0</v>
      </c>
      <c r="AF30" s="103">
        <f>IF('在宅生活改善調査（利用者票）'!AD39="○",1,0)</f>
        <v>0</v>
      </c>
      <c r="AG30" s="103">
        <f>IF('在宅生活改善調査（利用者票）'!AE39="○",1,0)</f>
        <v>0</v>
      </c>
      <c r="AH30" s="103">
        <f>IF('在宅生活改善調査（利用者票）'!AF39="○",1,0)</f>
        <v>0</v>
      </c>
      <c r="AI30" s="103">
        <f>IF('在宅生活改善調査（利用者票）'!AG39="○",1,0)</f>
        <v>0</v>
      </c>
      <c r="AJ30" s="103">
        <f>IF('在宅生活改善調査（利用者票）'!AH39="○",1,0)</f>
        <v>0</v>
      </c>
      <c r="AK30" s="103">
        <f t="shared" si="13"/>
        <v>0</v>
      </c>
      <c r="AL30" s="103">
        <f>IF('在宅生活改善調査（利用者票）'!AI39="○",1,0)</f>
        <v>0</v>
      </c>
      <c r="AM30" s="103">
        <f>IF('在宅生活改善調査（利用者票）'!AJ39="○",1,0)</f>
        <v>0</v>
      </c>
      <c r="AN30" s="103">
        <f>IF('在宅生活改善調査（利用者票）'!AK39="○",1,0)</f>
        <v>0</v>
      </c>
      <c r="AO30" s="103">
        <f>IF('在宅生活改善調査（利用者票）'!AL39="○",1,0)</f>
        <v>0</v>
      </c>
      <c r="AP30" s="103">
        <f>IF('在宅生活改善調査（利用者票）'!AM39="○",1,0)</f>
        <v>0</v>
      </c>
      <c r="AQ30" s="103">
        <f>IF('在宅生活改善調査（利用者票）'!AN39="○",1,0)</f>
        <v>0</v>
      </c>
      <c r="AR30" s="103">
        <f>IF('在宅生活改善調査（利用者票）'!AO39="○",1,0)</f>
        <v>0</v>
      </c>
      <c r="AS30" s="103">
        <f>IF('在宅生活改善調査（利用者票）'!AP39="○",1,0)</f>
        <v>0</v>
      </c>
      <c r="AT30" s="103">
        <f>IF('在宅生活改善調査（利用者票）'!AQ39="○",1,0)</f>
        <v>0</v>
      </c>
      <c r="AU30" s="103">
        <f>IF('在宅生活改善調査（利用者票）'!AR39="○",1,0)</f>
        <v>0</v>
      </c>
      <c r="AV30" s="103">
        <f>IF('在宅生活改善調査（利用者票）'!AS39="○",1,0)</f>
        <v>0</v>
      </c>
      <c r="AW30" s="103">
        <f t="shared" si="14"/>
        <v>0</v>
      </c>
      <c r="AX30" s="103">
        <f>IF('在宅生活改善調査（利用者票）'!AT39="○",1,0)</f>
        <v>0</v>
      </c>
      <c r="AY30" s="103">
        <f>IF('在宅生活改善調査（利用者票）'!AU39="○",1,0)</f>
        <v>0</v>
      </c>
      <c r="AZ30" s="103">
        <f>IF('在宅生活改善調査（利用者票）'!AV39="○",1,0)</f>
        <v>0</v>
      </c>
      <c r="BA30" s="103">
        <f>IF('在宅生活改善調査（利用者票）'!AW39="○",1,0)</f>
        <v>0</v>
      </c>
      <c r="BB30" s="103">
        <f>IF('在宅生活改善調査（利用者票）'!AX39="○",1,0)</f>
        <v>0</v>
      </c>
      <c r="BC30" s="103">
        <f>IF('在宅生活改善調査（利用者票）'!AY39="○",1,0)</f>
        <v>0</v>
      </c>
      <c r="BD30" s="103">
        <f>IF('在宅生活改善調査（利用者票）'!AZ39="○",1,0)</f>
        <v>0</v>
      </c>
      <c r="BE30" s="103">
        <f>IF('在宅生活改善調査（利用者票）'!BA39="○",1,0)</f>
        <v>0</v>
      </c>
      <c r="BF30" s="103">
        <f>IF('在宅生活改善調査（利用者票）'!BB39="○",1,0)</f>
        <v>0</v>
      </c>
      <c r="BG30" s="103">
        <f>IF('在宅生活改善調査（利用者票）'!BC39="○",1,0)</f>
        <v>0</v>
      </c>
      <c r="BH30" s="103">
        <f>IF('在宅生活改善調査（利用者票）'!BD39="○",1,0)</f>
        <v>0</v>
      </c>
      <c r="BI30" s="103">
        <f>IF('在宅生活改善調査（利用者票）'!BE39="○",1,0)</f>
        <v>0</v>
      </c>
      <c r="BJ30" s="103">
        <f>IF('在宅生活改善調査（利用者票）'!BF39="○",1,0)</f>
        <v>0</v>
      </c>
      <c r="BK30" s="103">
        <f>IF('在宅生活改善調査（利用者票）'!BG39="○",1,0)</f>
        <v>0</v>
      </c>
      <c r="BL30" s="103">
        <f>IF('在宅生活改善調査（利用者票）'!BH39="○",1,0)</f>
        <v>0</v>
      </c>
      <c r="BM30" s="103">
        <f t="shared" si="15"/>
        <v>0</v>
      </c>
      <c r="BN30" s="103">
        <f>'在宅生活改善調査（利用者票）'!BI39</f>
        <v>0</v>
      </c>
      <c r="BO30" s="103">
        <f>IF('在宅生活改善調査（利用者票）'!BJ39="○",1,0)</f>
        <v>0</v>
      </c>
      <c r="BP30" s="103">
        <f>IF('在宅生活改善調査（利用者票）'!BK39="○",1,0)</f>
        <v>0</v>
      </c>
      <c r="BQ30" s="103">
        <f>IF('在宅生活改善調査（利用者票）'!BL39="○",1,0)</f>
        <v>0</v>
      </c>
      <c r="BR30" s="103">
        <f>IF('在宅生活改善調査（利用者票）'!BM39="○",1,0)</f>
        <v>0</v>
      </c>
      <c r="BS30" s="103">
        <f>IF('在宅生活改善調査（利用者票）'!BN39="○",1,0)</f>
        <v>0</v>
      </c>
      <c r="BT30" s="103">
        <f>IF('在宅生活改善調査（利用者票）'!BO39="○",1,0)</f>
        <v>0</v>
      </c>
      <c r="BU30" s="103">
        <f>IF('在宅生活改善調査（利用者票）'!BP39="○",1,0)</f>
        <v>0</v>
      </c>
      <c r="BV30" s="103">
        <f>IF('在宅生活改善調査（利用者票）'!BQ39="○",1,0)</f>
        <v>0</v>
      </c>
      <c r="BW30" s="103">
        <f>IF('在宅生活改善調査（利用者票）'!BR39="○",1,0)</f>
        <v>0</v>
      </c>
      <c r="BX30" s="103">
        <f>IF('在宅生活改善調査（利用者票）'!BS39="○",1,0)</f>
        <v>0</v>
      </c>
      <c r="BY30" s="103">
        <f>IF('在宅生活改善調査（利用者票）'!BT39="○",1,0)</f>
        <v>0</v>
      </c>
      <c r="BZ30" s="103">
        <f>IF('在宅生活改善調査（利用者票）'!BU39="○",1,0)</f>
        <v>0</v>
      </c>
      <c r="CA30" s="103">
        <f>IF('在宅生活改善調査（利用者票）'!BV39="○",1,0)</f>
        <v>0</v>
      </c>
      <c r="CB30" s="103">
        <f>IF('在宅生活改善調査（利用者票）'!BW39="○",1,0)</f>
        <v>0</v>
      </c>
      <c r="CC30" s="103">
        <f>IF('在宅生活改善調査（利用者票）'!BX39="○",1,0)</f>
        <v>0</v>
      </c>
      <c r="CD30" s="103">
        <f>IF('在宅生活改善調査（利用者票）'!BY39="○",1,0)</f>
        <v>0</v>
      </c>
      <c r="CE30" s="103">
        <f>IF('在宅生活改善調査（利用者票）'!BZ39="○",1,0)</f>
        <v>0</v>
      </c>
      <c r="CF30" s="103">
        <f>IF('在宅生活改善調査（利用者票）'!CA39="○",1,0)</f>
        <v>0</v>
      </c>
      <c r="CG30" s="103">
        <f>IF('在宅生活改善調査（利用者票）'!CB39="○",1,0)</f>
        <v>0</v>
      </c>
      <c r="CH30" s="103">
        <f t="shared" si="16"/>
        <v>0</v>
      </c>
      <c r="CI30" s="103">
        <f t="shared" si="17"/>
        <v>0</v>
      </c>
      <c r="CJ30" s="103">
        <f t="shared" si="18"/>
        <v>0</v>
      </c>
      <c r="CK30" s="103">
        <f t="shared" si="19"/>
        <v>0</v>
      </c>
      <c r="CL30" s="103">
        <f>'在宅生活改善調査（利用者票）'!CC39</f>
        <v>0</v>
      </c>
      <c r="CM30" s="103">
        <f>'在宅生活改善調査（利用者票）'!CD39</f>
        <v>0</v>
      </c>
      <c r="CN30" s="103">
        <f>'在宅生活改善調査（利用者票）'!CE39</f>
        <v>0</v>
      </c>
    </row>
    <row r="31" spans="1:92">
      <c r="A31" s="103">
        <f>'在宅生活改善調査（利用者票）'!B40</f>
        <v>0</v>
      </c>
      <c r="B31" s="103">
        <f>'在宅生活改善調査（利用者票）'!C40</f>
        <v>0</v>
      </c>
      <c r="C31" s="103">
        <f>'在宅生活改善調査（利用者票）'!D40</f>
        <v>0</v>
      </c>
      <c r="D31" s="103">
        <f>IF('在宅生活改善調査（利用者票）'!E40="○",1,0)</f>
        <v>0</v>
      </c>
      <c r="E31" s="103">
        <f>IF('在宅生活改善調査（利用者票）'!F40="○",1,0)</f>
        <v>0</v>
      </c>
      <c r="F31" s="103">
        <f>IF('在宅生活改善調査（利用者票）'!G40="○",1,0)</f>
        <v>0</v>
      </c>
      <c r="G31" s="103">
        <f>IF('在宅生活改善調査（利用者票）'!H40="○",1,0)</f>
        <v>0</v>
      </c>
      <c r="H31" s="103">
        <f>IF('在宅生活改善調査（利用者票）'!I40="○",1,0)</f>
        <v>0</v>
      </c>
      <c r="I31" s="103">
        <f>IF('在宅生活改善調査（利用者票）'!J40="○",1,0)</f>
        <v>0</v>
      </c>
      <c r="J31" s="103">
        <f>IF('在宅生活改善調査（利用者票）'!K40="○",1,0)</f>
        <v>0</v>
      </c>
      <c r="K31" s="103">
        <f t="shared" si="10"/>
        <v>0</v>
      </c>
      <c r="L31" s="103">
        <f>IF('在宅生活改善調査（利用者票）'!L40="○",1,0)</f>
        <v>0</v>
      </c>
      <c r="M31" s="103">
        <f>IF('在宅生活改善調査（利用者票）'!M40="○",1,0)</f>
        <v>0</v>
      </c>
      <c r="N31" s="103">
        <f>IF('在宅生活改善調査（利用者票）'!N40="○",1,0)</f>
        <v>0</v>
      </c>
      <c r="O31" s="103">
        <f>IF('在宅生活改善調査（利用者票）'!O40="○",1,0)</f>
        <v>0</v>
      </c>
      <c r="P31" s="103">
        <f>IF('在宅生活改善調査（利用者票）'!P40="○",1,0)</f>
        <v>0</v>
      </c>
      <c r="Q31" s="103">
        <f>IF('在宅生活改善調査（利用者票）'!Q40="○",1,0)</f>
        <v>0</v>
      </c>
      <c r="R31" s="103">
        <f>IF('在宅生活改善調査（利用者票）'!R40="○",1,0)</f>
        <v>0</v>
      </c>
      <c r="S31" s="103">
        <f t="shared" si="11"/>
        <v>0</v>
      </c>
      <c r="T31" s="103">
        <f>IF('在宅生活改善調査（利用者票）'!S40="○",1,0)</f>
        <v>0</v>
      </c>
      <c r="U31" s="103">
        <f>IF('在宅生活改善調査（利用者票）'!T40="○",1,0)</f>
        <v>0</v>
      </c>
      <c r="V31" s="103">
        <f>IF('在宅生活改善調査（利用者票）'!U40="○",1,0)</f>
        <v>0</v>
      </c>
      <c r="W31" s="103">
        <f>IF('在宅生活改善調査（利用者票）'!V40="○",1,0)</f>
        <v>0</v>
      </c>
      <c r="X31" s="103">
        <f>IF('在宅生活改善調査（利用者票）'!W40="○",1,0)</f>
        <v>0</v>
      </c>
      <c r="Y31" s="103">
        <f>IF('在宅生活改善調査（利用者票）'!X40="○",1,0)</f>
        <v>0</v>
      </c>
      <c r="Z31" s="103">
        <f>IF('在宅生活改善調査（利用者票）'!Y40="○",1,0)</f>
        <v>0</v>
      </c>
      <c r="AA31" s="103">
        <f>IF('在宅生活改善調査（利用者票）'!Z40="○",1,0)</f>
        <v>0</v>
      </c>
      <c r="AB31" s="103">
        <f t="shared" si="12"/>
        <v>0</v>
      </c>
      <c r="AC31" s="103">
        <f>IF('在宅生活改善調査（利用者票）'!AA40="○",1,0)</f>
        <v>0</v>
      </c>
      <c r="AD31" s="103">
        <f>IF('在宅生活改善調査（利用者票）'!AB40="○",1,0)</f>
        <v>0</v>
      </c>
      <c r="AE31" s="103">
        <f>IF('在宅生活改善調査（利用者票）'!AC40="○",1,0)</f>
        <v>0</v>
      </c>
      <c r="AF31" s="103">
        <f>IF('在宅生活改善調査（利用者票）'!AD40="○",1,0)</f>
        <v>0</v>
      </c>
      <c r="AG31" s="103">
        <f>IF('在宅生活改善調査（利用者票）'!AE40="○",1,0)</f>
        <v>0</v>
      </c>
      <c r="AH31" s="103">
        <f>IF('在宅生活改善調査（利用者票）'!AF40="○",1,0)</f>
        <v>0</v>
      </c>
      <c r="AI31" s="103">
        <f>IF('在宅生活改善調査（利用者票）'!AG40="○",1,0)</f>
        <v>0</v>
      </c>
      <c r="AJ31" s="103">
        <f>IF('在宅生活改善調査（利用者票）'!AH40="○",1,0)</f>
        <v>0</v>
      </c>
      <c r="AK31" s="103">
        <f t="shared" si="13"/>
        <v>0</v>
      </c>
      <c r="AL31" s="103">
        <f>IF('在宅生活改善調査（利用者票）'!AI40="○",1,0)</f>
        <v>0</v>
      </c>
      <c r="AM31" s="103">
        <f>IF('在宅生活改善調査（利用者票）'!AJ40="○",1,0)</f>
        <v>0</v>
      </c>
      <c r="AN31" s="103">
        <f>IF('在宅生活改善調査（利用者票）'!AK40="○",1,0)</f>
        <v>0</v>
      </c>
      <c r="AO31" s="103">
        <f>IF('在宅生活改善調査（利用者票）'!AL40="○",1,0)</f>
        <v>0</v>
      </c>
      <c r="AP31" s="103">
        <f>IF('在宅生活改善調査（利用者票）'!AM40="○",1,0)</f>
        <v>0</v>
      </c>
      <c r="AQ31" s="103">
        <f>IF('在宅生活改善調査（利用者票）'!AN40="○",1,0)</f>
        <v>0</v>
      </c>
      <c r="AR31" s="103">
        <f>IF('在宅生活改善調査（利用者票）'!AO40="○",1,0)</f>
        <v>0</v>
      </c>
      <c r="AS31" s="103">
        <f>IF('在宅生活改善調査（利用者票）'!AP40="○",1,0)</f>
        <v>0</v>
      </c>
      <c r="AT31" s="103">
        <f>IF('在宅生活改善調査（利用者票）'!AQ40="○",1,0)</f>
        <v>0</v>
      </c>
      <c r="AU31" s="103">
        <f>IF('在宅生活改善調査（利用者票）'!AR40="○",1,0)</f>
        <v>0</v>
      </c>
      <c r="AV31" s="103">
        <f>IF('在宅生活改善調査（利用者票）'!AS40="○",1,0)</f>
        <v>0</v>
      </c>
      <c r="AW31" s="103">
        <f t="shared" si="14"/>
        <v>0</v>
      </c>
      <c r="AX31" s="103">
        <f>IF('在宅生活改善調査（利用者票）'!AT40="○",1,0)</f>
        <v>0</v>
      </c>
      <c r="AY31" s="103">
        <f>IF('在宅生活改善調査（利用者票）'!AU40="○",1,0)</f>
        <v>0</v>
      </c>
      <c r="AZ31" s="103">
        <f>IF('在宅生活改善調査（利用者票）'!AV40="○",1,0)</f>
        <v>0</v>
      </c>
      <c r="BA31" s="103">
        <f>IF('在宅生活改善調査（利用者票）'!AW40="○",1,0)</f>
        <v>0</v>
      </c>
      <c r="BB31" s="103">
        <f>IF('在宅生活改善調査（利用者票）'!AX40="○",1,0)</f>
        <v>0</v>
      </c>
      <c r="BC31" s="103">
        <f>IF('在宅生活改善調査（利用者票）'!AY40="○",1,0)</f>
        <v>0</v>
      </c>
      <c r="BD31" s="103">
        <f>IF('在宅生活改善調査（利用者票）'!AZ40="○",1,0)</f>
        <v>0</v>
      </c>
      <c r="BE31" s="103">
        <f>IF('在宅生活改善調査（利用者票）'!BA40="○",1,0)</f>
        <v>0</v>
      </c>
      <c r="BF31" s="103">
        <f>IF('在宅生活改善調査（利用者票）'!BB40="○",1,0)</f>
        <v>0</v>
      </c>
      <c r="BG31" s="103">
        <f>IF('在宅生活改善調査（利用者票）'!BC40="○",1,0)</f>
        <v>0</v>
      </c>
      <c r="BH31" s="103">
        <f>IF('在宅生活改善調査（利用者票）'!BD40="○",1,0)</f>
        <v>0</v>
      </c>
      <c r="BI31" s="103">
        <f>IF('在宅生活改善調査（利用者票）'!BE40="○",1,0)</f>
        <v>0</v>
      </c>
      <c r="BJ31" s="103">
        <f>IF('在宅生活改善調査（利用者票）'!BF40="○",1,0)</f>
        <v>0</v>
      </c>
      <c r="BK31" s="103">
        <f>IF('在宅生活改善調査（利用者票）'!BG40="○",1,0)</f>
        <v>0</v>
      </c>
      <c r="BL31" s="103">
        <f>IF('在宅生活改善調査（利用者票）'!BH40="○",1,0)</f>
        <v>0</v>
      </c>
      <c r="BM31" s="103">
        <f t="shared" si="15"/>
        <v>0</v>
      </c>
      <c r="BN31" s="103">
        <f>'在宅生活改善調査（利用者票）'!BI40</f>
        <v>0</v>
      </c>
      <c r="BO31" s="103">
        <f>IF('在宅生活改善調査（利用者票）'!BJ40="○",1,0)</f>
        <v>0</v>
      </c>
      <c r="BP31" s="103">
        <f>IF('在宅生活改善調査（利用者票）'!BK40="○",1,0)</f>
        <v>0</v>
      </c>
      <c r="BQ31" s="103">
        <f>IF('在宅生活改善調査（利用者票）'!BL40="○",1,0)</f>
        <v>0</v>
      </c>
      <c r="BR31" s="103">
        <f>IF('在宅生活改善調査（利用者票）'!BM40="○",1,0)</f>
        <v>0</v>
      </c>
      <c r="BS31" s="103">
        <f>IF('在宅生活改善調査（利用者票）'!BN40="○",1,0)</f>
        <v>0</v>
      </c>
      <c r="BT31" s="103">
        <f>IF('在宅生活改善調査（利用者票）'!BO40="○",1,0)</f>
        <v>0</v>
      </c>
      <c r="BU31" s="103">
        <f>IF('在宅生活改善調査（利用者票）'!BP40="○",1,0)</f>
        <v>0</v>
      </c>
      <c r="BV31" s="103">
        <f>IF('在宅生活改善調査（利用者票）'!BQ40="○",1,0)</f>
        <v>0</v>
      </c>
      <c r="BW31" s="103">
        <f>IF('在宅生活改善調査（利用者票）'!BR40="○",1,0)</f>
        <v>0</v>
      </c>
      <c r="BX31" s="103">
        <f>IF('在宅生活改善調査（利用者票）'!BS40="○",1,0)</f>
        <v>0</v>
      </c>
      <c r="BY31" s="103">
        <f>IF('在宅生活改善調査（利用者票）'!BT40="○",1,0)</f>
        <v>0</v>
      </c>
      <c r="BZ31" s="103">
        <f>IF('在宅生活改善調査（利用者票）'!BU40="○",1,0)</f>
        <v>0</v>
      </c>
      <c r="CA31" s="103">
        <f>IF('在宅生活改善調査（利用者票）'!BV40="○",1,0)</f>
        <v>0</v>
      </c>
      <c r="CB31" s="103">
        <f>IF('在宅生活改善調査（利用者票）'!BW40="○",1,0)</f>
        <v>0</v>
      </c>
      <c r="CC31" s="103">
        <f>IF('在宅生活改善調査（利用者票）'!BX40="○",1,0)</f>
        <v>0</v>
      </c>
      <c r="CD31" s="103">
        <f>IF('在宅生活改善調査（利用者票）'!BY40="○",1,0)</f>
        <v>0</v>
      </c>
      <c r="CE31" s="103">
        <f>IF('在宅生活改善調査（利用者票）'!BZ40="○",1,0)</f>
        <v>0</v>
      </c>
      <c r="CF31" s="103">
        <f>IF('在宅生活改善調査（利用者票）'!CA40="○",1,0)</f>
        <v>0</v>
      </c>
      <c r="CG31" s="103">
        <f>IF('在宅生活改善調査（利用者票）'!CB40="○",1,0)</f>
        <v>0</v>
      </c>
      <c r="CH31" s="103">
        <f t="shared" si="16"/>
        <v>0</v>
      </c>
      <c r="CI31" s="103">
        <f t="shared" si="17"/>
        <v>0</v>
      </c>
      <c r="CJ31" s="103">
        <f t="shared" si="18"/>
        <v>0</v>
      </c>
      <c r="CK31" s="103">
        <f t="shared" si="19"/>
        <v>0</v>
      </c>
      <c r="CL31" s="103">
        <f>'在宅生活改善調査（利用者票）'!CC40</f>
        <v>0</v>
      </c>
      <c r="CM31" s="103">
        <f>'在宅生活改善調査（利用者票）'!CD40</f>
        <v>0</v>
      </c>
      <c r="CN31" s="103">
        <f>'在宅生活改善調査（利用者票）'!CE40</f>
        <v>0</v>
      </c>
    </row>
    <row r="32" spans="1:92">
      <c r="A32" s="103">
        <f>'在宅生活改善調査（利用者票）'!B41</f>
        <v>0</v>
      </c>
      <c r="B32" s="103">
        <f>'在宅生活改善調査（利用者票）'!C41</f>
        <v>0</v>
      </c>
      <c r="C32" s="103">
        <f>'在宅生活改善調査（利用者票）'!D41</f>
        <v>0</v>
      </c>
      <c r="D32" s="103">
        <f>IF('在宅生活改善調査（利用者票）'!E41="○",1,0)</f>
        <v>0</v>
      </c>
      <c r="E32" s="103">
        <f>IF('在宅生活改善調査（利用者票）'!F41="○",1,0)</f>
        <v>0</v>
      </c>
      <c r="F32" s="103">
        <f>IF('在宅生活改善調査（利用者票）'!G41="○",1,0)</f>
        <v>0</v>
      </c>
      <c r="G32" s="103">
        <f>IF('在宅生活改善調査（利用者票）'!H41="○",1,0)</f>
        <v>0</v>
      </c>
      <c r="H32" s="103">
        <f>IF('在宅生活改善調査（利用者票）'!I41="○",1,0)</f>
        <v>0</v>
      </c>
      <c r="I32" s="103">
        <f>IF('在宅生活改善調査（利用者票）'!J41="○",1,0)</f>
        <v>0</v>
      </c>
      <c r="J32" s="103">
        <f>IF('在宅生活改善調査（利用者票）'!K41="○",1,0)</f>
        <v>0</v>
      </c>
      <c r="K32" s="103">
        <f t="shared" si="10"/>
        <v>0</v>
      </c>
      <c r="L32" s="103">
        <f>IF('在宅生活改善調査（利用者票）'!L41="○",1,0)</f>
        <v>0</v>
      </c>
      <c r="M32" s="103">
        <f>IF('在宅生活改善調査（利用者票）'!M41="○",1,0)</f>
        <v>0</v>
      </c>
      <c r="N32" s="103">
        <f>IF('在宅生活改善調査（利用者票）'!N41="○",1,0)</f>
        <v>0</v>
      </c>
      <c r="O32" s="103">
        <f>IF('在宅生活改善調査（利用者票）'!O41="○",1,0)</f>
        <v>0</v>
      </c>
      <c r="P32" s="103">
        <f>IF('在宅生活改善調査（利用者票）'!P41="○",1,0)</f>
        <v>0</v>
      </c>
      <c r="Q32" s="103">
        <f>IF('在宅生活改善調査（利用者票）'!Q41="○",1,0)</f>
        <v>0</v>
      </c>
      <c r="R32" s="103">
        <f>IF('在宅生活改善調査（利用者票）'!R41="○",1,0)</f>
        <v>0</v>
      </c>
      <c r="S32" s="103">
        <f t="shared" si="11"/>
        <v>0</v>
      </c>
      <c r="T32" s="103">
        <f>IF('在宅生活改善調査（利用者票）'!S41="○",1,0)</f>
        <v>0</v>
      </c>
      <c r="U32" s="103">
        <f>IF('在宅生活改善調査（利用者票）'!T41="○",1,0)</f>
        <v>0</v>
      </c>
      <c r="V32" s="103">
        <f>IF('在宅生活改善調査（利用者票）'!U41="○",1,0)</f>
        <v>0</v>
      </c>
      <c r="W32" s="103">
        <f>IF('在宅生活改善調査（利用者票）'!V41="○",1,0)</f>
        <v>0</v>
      </c>
      <c r="X32" s="103">
        <f>IF('在宅生活改善調査（利用者票）'!W41="○",1,0)</f>
        <v>0</v>
      </c>
      <c r="Y32" s="103">
        <f>IF('在宅生活改善調査（利用者票）'!X41="○",1,0)</f>
        <v>0</v>
      </c>
      <c r="Z32" s="103">
        <f>IF('在宅生活改善調査（利用者票）'!Y41="○",1,0)</f>
        <v>0</v>
      </c>
      <c r="AA32" s="103">
        <f>IF('在宅生活改善調査（利用者票）'!Z41="○",1,0)</f>
        <v>0</v>
      </c>
      <c r="AB32" s="103">
        <f t="shared" si="12"/>
        <v>0</v>
      </c>
      <c r="AC32" s="103">
        <f>IF('在宅生活改善調査（利用者票）'!AA41="○",1,0)</f>
        <v>0</v>
      </c>
      <c r="AD32" s="103">
        <f>IF('在宅生活改善調査（利用者票）'!AB41="○",1,0)</f>
        <v>0</v>
      </c>
      <c r="AE32" s="103">
        <f>IF('在宅生活改善調査（利用者票）'!AC41="○",1,0)</f>
        <v>0</v>
      </c>
      <c r="AF32" s="103">
        <f>IF('在宅生活改善調査（利用者票）'!AD41="○",1,0)</f>
        <v>0</v>
      </c>
      <c r="AG32" s="103">
        <f>IF('在宅生活改善調査（利用者票）'!AE41="○",1,0)</f>
        <v>0</v>
      </c>
      <c r="AH32" s="103">
        <f>IF('在宅生活改善調査（利用者票）'!AF41="○",1,0)</f>
        <v>0</v>
      </c>
      <c r="AI32" s="103">
        <f>IF('在宅生活改善調査（利用者票）'!AG41="○",1,0)</f>
        <v>0</v>
      </c>
      <c r="AJ32" s="103">
        <f>IF('在宅生活改善調査（利用者票）'!AH41="○",1,0)</f>
        <v>0</v>
      </c>
      <c r="AK32" s="103">
        <f t="shared" si="13"/>
        <v>0</v>
      </c>
      <c r="AL32" s="103">
        <f>IF('在宅生活改善調査（利用者票）'!AI41="○",1,0)</f>
        <v>0</v>
      </c>
      <c r="AM32" s="103">
        <f>IF('在宅生活改善調査（利用者票）'!AJ41="○",1,0)</f>
        <v>0</v>
      </c>
      <c r="AN32" s="103">
        <f>IF('在宅生活改善調査（利用者票）'!AK41="○",1,0)</f>
        <v>0</v>
      </c>
      <c r="AO32" s="103">
        <f>IF('在宅生活改善調査（利用者票）'!AL41="○",1,0)</f>
        <v>0</v>
      </c>
      <c r="AP32" s="103">
        <f>IF('在宅生活改善調査（利用者票）'!AM41="○",1,0)</f>
        <v>0</v>
      </c>
      <c r="AQ32" s="103">
        <f>IF('在宅生活改善調査（利用者票）'!AN41="○",1,0)</f>
        <v>0</v>
      </c>
      <c r="AR32" s="103">
        <f>IF('在宅生活改善調査（利用者票）'!AO41="○",1,0)</f>
        <v>0</v>
      </c>
      <c r="AS32" s="103">
        <f>IF('在宅生活改善調査（利用者票）'!AP41="○",1,0)</f>
        <v>0</v>
      </c>
      <c r="AT32" s="103">
        <f>IF('在宅生活改善調査（利用者票）'!AQ41="○",1,0)</f>
        <v>0</v>
      </c>
      <c r="AU32" s="103">
        <f>IF('在宅生活改善調査（利用者票）'!AR41="○",1,0)</f>
        <v>0</v>
      </c>
      <c r="AV32" s="103">
        <f>IF('在宅生活改善調査（利用者票）'!AS41="○",1,0)</f>
        <v>0</v>
      </c>
      <c r="AW32" s="103">
        <f t="shared" si="14"/>
        <v>0</v>
      </c>
      <c r="AX32" s="103">
        <f>IF('在宅生活改善調査（利用者票）'!AT41="○",1,0)</f>
        <v>0</v>
      </c>
      <c r="AY32" s="103">
        <f>IF('在宅生活改善調査（利用者票）'!AU41="○",1,0)</f>
        <v>0</v>
      </c>
      <c r="AZ32" s="103">
        <f>IF('在宅生活改善調査（利用者票）'!AV41="○",1,0)</f>
        <v>0</v>
      </c>
      <c r="BA32" s="103">
        <f>IF('在宅生活改善調査（利用者票）'!AW41="○",1,0)</f>
        <v>0</v>
      </c>
      <c r="BB32" s="103">
        <f>IF('在宅生活改善調査（利用者票）'!AX41="○",1,0)</f>
        <v>0</v>
      </c>
      <c r="BC32" s="103">
        <f>IF('在宅生活改善調査（利用者票）'!AY41="○",1,0)</f>
        <v>0</v>
      </c>
      <c r="BD32" s="103">
        <f>IF('在宅生活改善調査（利用者票）'!AZ41="○",1,0)</f>
        <v>0</v>
      </c>
      <c r="BE32" s="103">
        <f>IF('在宅生活改善調査（利用者票）'!BA41="○",1,0)</f>
        <v>0</v>
      </c>
      <c r="BF32" s="103">
        <f>IF('在宅生活改善調査（利用者票）'!BB41="○",1,0)</f>
        <v>0</v>
      </c>
      <c r="BG32" s="103">
        <f>IF('在宅生活改善調査（利用者票）'!BC41="○",1,0)</f>
        <v>0</v>
      </c>
      <c r="BH32" s="103">
        <f>IF('在宅生活改善調査（利用者票）'!BD41="○",1,0)</f>
        <v>0</v>
      </c>
      <c r="BI32" s="103">
        <f>IF('在宅生活改善調査（利用者票）'!BE41="○",1,0)</f>
        <v>0</v>
      </c>
      <c r="BJ32" s="103">
        <f>IF('在宅生活改善調査（利用者票）'!BF41="○",1,0)</f>
        <v>0</v>
      </c>
      <c r="BK32" s="103">
        <f>IF('在宅生活改善調査（利用者票）'!BG41="○",1,0)</f>
        <v>0</v>
      </c>
      <c r="BL32" s="103">
        <f>IF('在宅生活改善調査（利用者票）'!BH41="○",1,0)</f>
        <v>0</v>
      </c>
      <c r="BM32" s="103">
        <f t="shared" si="15"/>
        <v>0</v>
      </c>
      <c r="BN32" s="103">
        <f>'在宅生活改善調査（利用者票）'!BI41</f>
        <v>0</v>
      </c>
      <c r="BO32" s="103">
        <f>IF('在宅生活改善調査（利用者票）'!BJ41="○",1,0)</f>
        <v>0</v>
      </c>
      <c r="BP32" s="103">
        <f>IF('在宅生活改善調査（利用者票）'!BK41="○",1,0)</f>
        <v>0</v>
      </c>
      <c r="BQ32" s="103">
        <f>IF('在宅生活改善調査（利用者票）'!BL41="○",1,0)</f>
        <v>0</v>
      </c>
      <c r="BR32" s="103">
        <f>IF('在宅生活改善調査（利用者票）'!BM41="○",1,0)</f>
        <v>0</v>
      </c>
      <c r="BS32" s="103">
        <f>IF('在宅生活改善調査（利用者票）'!BN41="○",1,0)</f>
        <v>0</v>
      </c>
      <c r="BT32" s="103">
        <f>IF('在宅生活改善調査（利用者票）'!BO41="○",1,0)</f>
        <v>0</v>
      </c>
      <c r="BU32" s="103">
        <f>IF('在宅生活改善調査（利用者票）'!BP41="○",1,0)</f>
        <v>0</v>
      </c>
      <c r="BV32" s="103">
        <f>IF('在宅生活改善調査（利用者票）'!BQ41="○",1,0)</f>
        <v>0</v>
      </c>
      <c r="BW32" s="103">
        <f>IF('在宅生活改善調査（利用者票）'!BR41="○",1,0)</f>
        <v>0</v>
      </c>
      <c r="BX32" s="103">
        <f>IF('在宅生活改善調査（利用者票）'!BS41="○",1,0)</f>
        <v>0</v>
      </c>
      <c r="BY32" s="103">
        <f>IF('在宅生活改善調査（利用者票）'!BT41="○",1,0)</f>
        <v>0</v>
      </c>
      <c r="BZ32" s="103">
        <f>IF('在宅生活改善調査（利用者票）'!BU41="○",1,0)</f>
        <v>0</v>
      </c>
      <c r="CA32" s="103">
        <f>IF('在宅生活改善調査（利用者票）'!BV41="○",1,0)</f>
        <v>0</v>
      </c>
      <c r="CB32" s="103">
        <f>IF('在宅生活改善調査（利用者票）'!BW41="○",1,0)</f>
        <v>0</v>
      </c>
      <c r="CC32" s="103">
        <f>IF('在宅生活改善調査（利用者票）'!BX41="○",1,0)</f>
        <v>0</v>
      </c>
      <c r="CD32" s="103">
        <f>IF('在宅生活改善調査（利用者票）'!BY41="○",1,0)</f>
        <v>0</v>
      </c>
      <c r="CE32" s="103">
        <f>IF('在宅生活改善調査（利用者票）'!BZ41="○",1,0)</f>
        <v>0</v>
      </c>
      <c r="CF32" s="103">
        <f>IF('在宅生活改善調査（利用者票）'!CA41="○",1,0)</f>
        <v>0</v>
      </c>
      <c r="CG32" s="103">
        <f>IF('在宅生活改善調査（利用者票）'!CB41="○",1,0)</f>
        <v>0</v>
      </c>
      <c r="CH32" s="103">
        <f t="shared" si="16"/>
        <v>0</v>
      </c>
      <c r="CI32" s="103">
        <f t="shared" si="17"/>
        <v>0</v>
      </c>
      <c r="CJ32" s="103">
        <f t="shared" si="18"/>
        <v>0</v>
      </c>
      <c r="CK32" s="103">
        <f t="shared" si="19"/>
        <v>0</v>
      </c>
      <c r="CL32" s="103">
        <f>'在宅生活改善調査（利用者票）'!CC41</f>
        <v>0</v>
      </c>
      <c r="CM32" s="103">
        <f>'在宅生活改善調査（利用者票）'!CD41</f>
        <v>0</v>
      </c>
      <c r="CN32" s="103">
        <f>'在宅生活改善調査（利用者票）'!CE41</f>
        <v>0</v>
      </c>
    </row>
    <row r="33" spans="1:92">
      <c r="A33" s="103">
        <f>'在宅生活改善調査（利用者票）'!B42</f>
        <v>0</v>
      </c>
      <c r="B33" s="103">
        <f>'在宅生活改善調査（利用者票）'!C42</f>
        <v>0</v>
      </c>
      <c r="C33" s="103">
        <f>'在宅生活改善調査（利用者票）'!D42</f>
        <v>0</v>
      </c>
      <c r="D33" s="103">
        <f>IF('在宅生活改善調査（利用者票）'!E42="○",1,0)</f>
        <v>0</v>
      </c>
      <c r="E33" s="103">
        <f>IF('在宅生活改善調査（利用者票）'!F42="○",1,0)</f>
        <v>0</v>
      </c>
      <c r="F33" s="103">
        <f>IF('在宅生活改善調査（利用者票）'!G42="○",1,0)</f>
        <v>0</v>
      </c>
      <c r="G33" s="103">
        <f>IF('在宅生活改善調査（利用者票）'!H42="○",1,0)</f>
        <v>0</v>
      </c>
      <c r="H33" s="103">
        <f>IF('在宅生活改善調査（利用者票）'!I42="○",1,0)</f>
        <v>0</v>
      </c>
      <c r="I33" s="103">
        <f>IF('在宅生活改善調査（利用者票）'!J42="○",1,0)</f>
        <v>0</v>
      </c>
      <c r="J33" s="103">
        <f>IF('在宅生活改善調査（利用者票）'!K42="○",1,0)</f>
        <v>0</v>
      </c>
      <c r="K33" s="103">
        <f t="shared" si="10"/>
        <v>0</v>
      </c>
      <c r="L33" s="103">
        <f>IF('在宅生活改善調査（利用者票）'!L42="○",1,0)</f>
        <v>0</v>
      </c>
      <c r="M33" s="103">
        <f>IF('在宅生活改善調査（利用者票）'!M42="○",1,0)</f>
        <v>0</v>
      </c>
      <c r="N33" s="103">
        <f>IF('在宅生活改善調査（利用者票）'!N42="○",1,0)</f>
        <v>0</v>
      </c>
      <c r="O33" s="103">
        <f>IF('在宅生活改善調査（利用者票）'!O42="○",1,0)</f>
        <v>0</v>
      </c>
      <c r="P33" s="103">
        <f>IF('在宅生活改善調査（利用者票）'!P42="○",1,0)</f>
        <v>0</v>
      </c>
      <c r="Q33" s="103">
        <f>IF('在宅生活改善調査（利用者票）'!Q42="○",1,0)</f>
        <v>0</v>
      </c>
      <c r="R33" s="103">
        <f>IF('在宅生活改善調査（利用者票）'!R42="○",1,0)</f>
        <v>0</v>
      </c>
      <c r="S33" s="103">
        <f t="shared" si="11"/>
        <v>0</v>
      </c>
      <c r="T33" s="103">
        <f>IF('在宅生活改善調査（利用者票）'!S42="○",1,0)</f>
        <v>0</v>
      </c>
      <c r="U33" s="103">
        <f>IF('在宅生活改善調査（利用者票）'!T42="○",1,0)</f>
        <v>0</v>
      </c>
      <c r="V33" s="103">
        <f>IF('在宅生活改善調査（利用者票）'!U42="○",1,0)</f>
        <v>0</v>
      </c>
      <c r="W33" s="103">
        <f>IF('在宅生活改善調査（利用者票）'!V42="○",1,0)</f>
        <v>0</v>
      </c>
      <c r="X33" s="103">
        <f>IF('在宅生活改善調査（利用者票）'!W42="○",1,0)</f>
        <v>0</v>
      </c>
      <c r="Y33" s="103">
        <f>IF('在宅生活改善調査（利用者票）'!X42="○",1,0)</f>
        <v>0</v>
      </c>
      <c r="Z33" s="103">
        <f>IF('在宅生活改善調査（利用者票）'!Y42="○",1,0)</f>
        <v>0</v>
      </c>
      <c r="AA33" s="103">
        <f>IF('在宅生活改善調査（利用者票）'!Z42="○",1,0)</f>
        <v>0</v>
      </c>
      <c r="AB33" s="103">
        <f t="shared" si="12"/>
        <v>0</v>
      </c>
      <c r="AC33" s="103">
        <f>IF('在宅生活改善調査（利用者票）'!AA42="○",1,0)</f>
        <v>0</v>
      </c>
      <c r="AD33" s="103">
        <f>IF('在宅生活改善調査（利用者票）'!AB42="○",1,0)</f>
        <v>0</v>
      </c>
      <c r="AE33" s="103">
        <f>IF('在宅生活改善調査（利用者票）'!AC42="○",1,0)</f>
        <v>0</v>
      </c>
      <c r="AF33" s="103">
        <f>IF('在宅生活改善調査（利用者票）'!AD42="○",1,0)</f>
        <v>0</v>
      </c>
      <c r="AG33" s="103">
        <f>IF('在宅生活改善調査（利用者票）'!AE42="○",1,0)</f>
        <v>0</v>
      </c>
      <c r="AH33" s="103">
        <f>IF('在宅生活改善調査（利用者票）'!AF42="○",1,0)</f>
        <v>0</v>
      </c>
      <c r="AI33" s="103">
        <f>IF('在宅生活改善調査（利用者票）'!AG42="○",1,0)</f>
        <v>0</v>
      </c>
      <c r="AJ33" s="103">
        <f>IF('在宅生活改善調査（利用者票）'!AH42="○",1,0)</f>
        <v>0</v>
      </c>
      <c r="AK33" s="103">
        <f t="shared" si="13"/>
        <v>0</v>
      </c>
      <c r="AL33" s="103">
        <f>IF('在宅生活改善調査（利用者票）'!AI42="○",1,0)</f>
        <v>0</v>
      </c>
      <c r="AM33" s="103">
        <f>IF('在宅生活改善調査（利用者票）'!AJ42="○",1,0)</f>
        <v>0</v>
      </c>
      <c r="AN33" s="103">
        <f>IF('在宅生活改善調査（利用者票）'!AK42="○",1,0)</f>
        <v>0</v>
      </c>
      <c r="AO33" s="103">
        <f>IF('在宅生活改善調査（利用者票）'!AL42="○",1,0)</f>
        <v>0</v>
      </c>
      <c r="AP33" s="103">
        <f>IF('在宅生活改善調査（利用者票）'!AM42="○",1,0)</f>
        <v>0</v>
      </c>
      <c r="AQ33" s="103">
        <f>IF('在宅生活改善調査（利用者票）'!AN42="○",1,0)</f>
        <v>0</v>
      </c>
      <c r="AR33" s="103">
        <f>IF('在宅生活改善調査（利用者票）'!AO42="○",1,0)</f>
        <v>0</v>
      </c>
      <c r="AS33" s="103">
        <f>IF('在宅生活改善調査（利用者票）'!AP42="○",1,0)</f>
        <v>0</v>
      </c>
      <c r="AT33" s="103">
        <f>IF('在宅生活改善調査（利用者票）'!AQ42="○",1,0)</f>
        <v>0</v>
      </c>
      <c r="AU33" s="103">
        <f>IF('在宅生活改善調査（利用者票）'!AR42="○",1,0)</f>
        <v>0</v>
      </c>
      <c r="AV33" s="103">
        <f>IF('在宅生活改善調査（利用者票）'!AS42="○",1,0)</f>
        <v>0</v>
      </c>
      <c r="AW33" s="103">
        <f t="shared" si="14"/>
        <v>0</v>
      </c>
      <c r="AX33" s="103">
        <f>IF('在宅生活改善調査（利用者票）'!AT42="○",1,0)</f>
        <v>0</v>
      </c>
      <c r="AY33" s="103">
        <f>IF('在宅生活改善調査（利用者票）'!AU42="○",1,0)</f>
        <v>0</v>
      </c>
      <c r="AZ33" s="103">
        <f>IF('在宅生活改善調査（利用者票）'!AV42="○",1,0)</f>
        <v>0</v>
      </c>
      <c r="BA33" s="103">
        <f>IF('在宅生活改善調査（利用者票）'!AW42="○",1,0)</f>
        <v>0</v>
      </c>
      <c r="BB33" s="103">
        <f>IF('在宅生活改善調査（利用者票）'!AX42="○",1,0)</f>
        <v>0</v>
      </c>
      <c r="BC33" s="103">
        <f>IF('在宅生活改善調査（利用者票）'!AY42="○",1,0)</f>
        <v>0</v>
      </c>
      <c r="BD33" s="103">
        <f>IF('在宅生活改善調査（利用者票）'!AZ42="○",1,0)</f>
        <v>0</v>
      </c>
      <c r="BE33" s="103">
        <f>IF('在宅生活改善調査（利用者票）'!BA42="○",1,0)</f>
        <v>0</v>
      </c>
      <c r="BF33" s="103">
        <f>IF('在宅生活改善調査（利用者票）'!BB42="○",1,0)</f>
        <v>0</v>
      </c>
      <c r="BG33" s="103">
        <f>IF('在宅生活改善調査（利用者票）'!BC42="○",1,0)</f>
        <v>0</v>
      </c>
      <c r="BH33" s="103">
        <f>IF('在宅生活改善調査（利用者票）'!BD42="○",1,0)</f>
        <v>0</v>
      </c>
      <c r="BI33" s="103">
        <f>IF('在宅生活改善調査（利用者票）'!BE42="○",1,0)</f>
        <v>0</v>
      </c>
      <c r="BJ33" s="103">
        <f>IF('在宅生活改善調査（利用者票）'!BF42="○",1,0)</f>
        <v>0</v>
      </c>
      <c r="BK33" s="103">
        <f>IF('在宅生活改善調査（利用者票）'!BG42="○",1,0)</f>
        <v>0</v>
      </c>
      <c r="BL33" s="103">
        <f>IF('在宅生活改善調査（利用者票）'!BH42="○",1,0)</f>
        <v>0</v>
      </c>
      <c r="BM33" s="103">
        <f t="shared" si="15"/>
        <v>0</v>
      </c>
      <c r="BN33" s="103">
        <f>'在宅生活改善調査（利用者票）'!BI42</f>
        <v>0</v>
      </c>
      <c r="BO33" s="103">
        <f>IF('在宅生活改善調査（利用者票）'!BJ42="○",1,0)</f>
        <v>0</v>
      </c>
      <c r="BP33" s="103">
        <f>IF('在宅生活改善調査（利用者票）'!BK42="○",1,0)</f>
        <v>0</v>
      </c>
      <c r="BQ33" s="103">
        <f>IF('在宅生活改善調査（利用者票）'!BL42="○",1,0)</f>
        <v>0</v>
      </c>
      <c r="BR33" s="103">
        <f>IF('在宅生活改善調査（利用者票）'!BM42="○",1,0)</f>
        <v>0</v>
      </c>
      <c r="BS33" s="103">
        <f>IF('在宅生活改善調査（利用者票）'!BN42="○",1,0)</f>
        <v>0</v>
      </c>
      <c r="BT33" s="103">
        <f>IF('在宅生活改善調査（利用者票）'!BO42="○",1,0)</f>
        <v>0</v>
      </c>
      <c r="BU33" s="103">
        <f>IF('在宅生活改善調査（利用者票）'!BP42="○",1,0)</f>
        <v>0</v>
      </c>
      <c r="BV33" s="103">
        <f>IF('在宅生活改善調査（利用者票）'!BQ42="○",1,0)</f>
        <v>0</v>
      </c>
      <c r="BW33" s="103">
        <f>IF('在宅生活改善調査（利用者票）'!BR42="○",1,0)</f>
        <v>0</v>
      </c>
      <c r="BX33" s="103">
        <f>IF('在宅生活改善調査（利用者票）'!BS42="○",1,0)</f>
        <v>0</v>
      </c>
      <c r="BY33" s="103">
        <f>IF('在宅生活改善調査（利用者票）'!BT42="○",1,0)</f>
        <v>0</v>
      </c>
      <c r="BZ33" s="103">
        <f>IF('在宅生活改善調査（利用者票）'!BU42="○",1,0)</f>
        <v>0</v>
      </c>
      <c r="CA33" s="103">
        <f>IF('在宅生活改善調査（利用者票）'!BV42="○",1,0)</f>
        <v>0</v>
      </c>
      <c r="CB33" s="103">
        <f>IF('在宅生活改善調査（利用者票）'!BW42="○",1,0)</f>
        <v>0</v>
      </c>
      <c r="CC33" s="103">
        <f>IF('在宅生活改善調査（利用者票）'!BX42="○",1,0)</f>
        <v>0</v>
      </c>
      <c r="CD33" s="103">
        <f>IF('在宅生活改善調査（利用者票）'!BY42="○",1,0)</f>
        <v>0</v>
      </c>
      <c r="CE33" s="103">
        <f>IF('在宅生活改善調査（利用者票）'!BZ42="○",1,0)</f>
        <v>0</v>
      </c>
      <c r="CF33" s="103">
        <f>IF('在宅生活改善調査（利用者票）'!CA42="○",1,0)</f>
        <v>0</v>
      </c>
      <c r="CG33" s="103">
        <f>IF('在宅生活改善調査（利用者票）'!CB42="○",1,0)</f>
        <v>0</v>
      </c>
      <c r="CH33" s="103">
        <f t="shared" si="16"/>
        <v>0</v>
      </c>
      <c r="CI33" s="103">
        <f t="shared" si="17"/>
        <v>0</v>
      </c>
      <c r="CJ33" s="103">
        <f t="shared" si="18"/>
        <v>0</v>
      </c>
      <c r="CK33" s="103">
        <f t="shared" si="19"/>
        <v>0</v>
      </c>
      <c r="CL33" s="103">
        <f>'在宅生活改善調査（利用者票）'!CC42</f>
        <v>0</v>
      </c>
      <c r="CM33" s="103">
        <f>'在宅生活改善調査（利用者票）'!CD42</f>
        <v>0</v>
      </c>
      <c r="CN33" s="103">
        <f>'在宅生活改善調査（利用者票）'!CE42</f>
        <v>0</v>
      </c>
    </row>
    <row r="34" spans="1:92">
      <c r="A34" s="103">
        <f>'在宅生活改善調査（利用者票）'!B43</f>
        <v>0</v>
      </c>
      <c r="B34" s="103">
        <f>'在宅生活改善調査（利用者票）'!C43</f>
        <v>0</v>
      </c>
      <c r="C34" s="103">
        <f>'在宅生活改善調査（利用者票）'!D43</f>
        <v>0</v>
      </c>
      <c r="D34" s="103">
        <f>IF('在宅生活改善調査（利用者票）'!E43="○",1,0)</f>
        <v>0</v>
      </c>
      <c r="E34" s="103">
        <f>IF('在宅生活改善調査（利用者票）'!F43="○",1,0)</f>
        <v>0</v>
      </c>
      <c r="F34" s="103">
        <f>IF('在宅生活改善調査（利用者票）'!G43="○",1,0)</f>
        <v>0</v>
      </c>
      <c r="G34" s="103">
        <f>IF('在宅生活改善調査（利用者票）'!H43="○",1,0)</f>
        <v>0</v>
      </c>
      <c r="H34" s="103">
        <f>IF('在宅生活改善調査（利用者票）'!I43="○",1,0)</f>
        <v>0</v>
      </c>
      <c r="I34" s="103">
        <f>IF('在宅生活改善調査（利用者票）'!J43="○",1,0)</f>
        <v>0</v>
      </c>
      <c r="J34" s="103">
        <f>IF('在宅生活改善調査（利用者票）'!K43="○",1,0)</f>
        <v>0</v>
      </c>
      <c r="K34" s="103">
        <f t="shared" si="10"/>
        <v>0</v>
      </c>
      <c r="L34" s="103">
        <f>IF('在宅生活改善調査（利用者票）'!L43="○",1,0)</f>
        <v>0</v>
      </c>
      <c r="M34" s="103">
        <f>IF('在宅生活改善調査（利用者票）'!M43="○",1,0)</f>
        <v>0</v>
      </c>
      <c r="N34" s="103">
        <f>IF('在宅生活改善調査（利用者票）'!N43="○",1,0)</f>
        <v>0</v>
      </c>
      <c r="O34" s="103">
        <f>IF('在宅生活改善調査（利用者票）'!O43="○",1,0)</f>
        <v>0</v>
      </c>
      <c r="P34" s="103">
        <f>IF('在宅生活改善調査（利用者票）'!P43="○",1,0)</f>
        <v>0</v>
      </c>
      <c r="Q34" s="103">
        <f>IF('在宅生活改善調査（利用者票）'!Q43="○",1,0)</f>
        <v>0</v>
      </c>
      <c r="R34" s="103">
        <f>IF('在宅生活改善調査（利用者票）'!R43="○",1,0)</f>
        <v>0</v>
      </c>
      <c r="S34" s="103">
        <f t="shared" si="11"/>
        <v>0</v>
      </c>
      <c r="T34" s="103">
        <f>IF('在宅生活改善調査（利用者票）'!S43="○",1,0)</f>
        <v>0</v>
      </c>
      <c r="U34" s="103">
        <f>IF('在宅生活改善調査（利用者票）'!T43="○",1,0)</f>
        <v>0</v>
      </c>
      <c r="V34" s="103">
        <f>IF('在宅生活改善調査（利用者票）'!U43="○",1,0)</f>
        <v>0</v>
      </c>
      <c r="W34" s="103">
        <f>IF('在宅生活改善調査（利用者票）'!V43="○",1,0)</f>
        <v>0</v>
      </c>
      <c r="X34" s="103">
        <f>IF('在宅生活改善調査（利用者票）'!W43="○",1,0)</f>
        <v>0</v>
      </c>
      <c r="Y34" s="103">
        <f>IF('在宅生活改善調査（利用者票）'!X43="○",1,0)</f>
        <v>0</v>
      </c>
      <c r="Z34" s="103">
        <f>IF('在宅生活改善調査（利用者票）'!Y43="○",1,0)</f>
        <v>0</v>
      </c>
      <c r="AA34" s="103">
        <f>IF('在宅生活改善調査（利用者票）'!Z43="○",1,0)</f>
        <v>0</v>
      </c>
      <c r="AB34" s="103">
        <f t="shared" si="12"/>
        <v>0</v>
      </c>
      <c r="AC34" s="103">
        <f>IF('在宅生活改善調査（利用者票）'!AA43="○",1,0)</f>
        <v>0</v>
      </c>
      <c r="AD34" s="103">
        <f>IF('在宅生活改善調査（利用者票）'!AB43="○",1,0)</f>
        <v>0</v>
      </c>
      <c r="AE34" s="103">
        <f>IF('在宅生活改善調査（利用者票）'!AC43="○",1,0)</f>
        <v>0</v>
      </c>
      <c r="AF34" s="103">
        <f>IF('在宅生活改善調査（利用者票）'!AD43="○",1,0)</f>
        <v>0</v>
      </c>
      <c r="AG34" s="103">
        <f>IF('在宅生活改善調査（利用者票）'!AE43="○",1,0)</f>
        <v>0</v>
      </c>
      <c r="AH34" s="103">
        <f>IF('在宅生活改善調査（利用者票）'!AF43="○",1,0)</f>
        <v>0</v>
      </c>
      <c r="AI34" s="103">
        <f>IF('在宅生活改善調査（利用者票）'!AG43="○",1,0)</f>
        <v>0</v>
      </c>
      <c r="AJ34" s="103">
        <f>IF('在宅生活改善調査（利用者票）'!AH43="○",1,0)</f>
        <v>0</v>
      </c>
      <c r="AK34" s="103">
        <f t="shared" si="13"/>
        <v>0</v>
      </c>
      <c r="AL34" s="103">
        <f>IF('在宅生活改善調査（利用者票）'!AI43="○",1,0)</f>
        <v>0</v>
      </c>
      <c r="AM34" s="103">
        <f>IF('在宅生活改善調査（利用者票）'!AJ43="○",1,0)</f>
        <v>0</v>
      </c>
      <c r="AN34" s="103">
        <f>IF('在宅生活改善調査（利用者票）'!AK43="○",1,0)</f>
        <v>0</v>
      </c>
      <c r="AO34" s="103">
        <f>IF('在宅生活改善調査（利用者票）'!AL43="○",1,0)</f>
        <v>0</v>
      </c>
      <c r="AP34" s="103">
        <f>IF('在宅生活改善調査（利用者票）'!AM43="○",1,0)</f>
        <v>0</v>
      </c>
      <c r="AQ34" s="103">
        <f>IF('在宅生活改善調査（利用者票）'!AN43="○",1,0)</f>
        <v>0</v>
      </c>
      <c r="AR34" s="103">
        <f>IF('在宅生活改善調査（利用者票）'!AO43="○",1,0)</f>
        <v>0</v>
      </c>
      <c r="AS34" s="103">
        <f>IF('在宅生活改善調査（利用者票）'!AP43="○",1,0)</f>
        <v>0</v>
      </c>
      <c r="AT34" s="103">
        <f>IF('在宅生活改善調査（利用者票）'!AQ43="○",1,0)</f>
        <v>0</v>
      </c>
      <c r="AU34" s="103">
        <f>IF('在宅生活改善調査（利用者票）'!AR43="○",1,0)</f>
        <v>0</v>
      </c>
      <c r="AV34" s="103">
        <f>IF('在宅生活改善調査（利用者票）'!AS43="○",1,0)</f>
        <v>0</v>
      </c>
      <c r="AW34" s="103">
        <f t="shared" si="14"/>
        <v>0</v>
      </c>
      <c r="AX34" s="103">
        <f>IF('在宅生活改善調査（利用者票）'!AT43="○",1,0)</f>
        <v>0</v>
      </c>
      <c r="AY34" s="103">
        <f>IF('在宅生活改善調査（利用者票）'!AU43="○",1,0)</f>
        <v>0</v>
      </c>
      <c r="AZ34" s="103">
        <f>IF('在宅生活改善調査（利用者票）'!AV43="○",1,0)</f>
        <v>0</v>
      </c>
      <c r="BA34" s="103">
        <f>IF('在宅生活改善調査（利用者票）'!AW43="○",1,0)</f>
        <v>0</v>
      </c>
      <c r="BB34" s="103">
        <f>IF('在宅生活改善調査（利用者票）'!AX43="○",1,0)</f>
        <v>0</v>
      </c>
      <c r="BC34" s="103">
        <f>IF('在宅生活改善調査（利用者票）'!AY43="○",1,0)</f>
        <v>0</v>
      </c>
      <c r="BD34" s="103">
        <f>IF('在宅生活改善調査（利用者票）'!AZ43="○",1,0)</f>
        <v>0</v>
      </c>
      <c r="BE34" s="103">
        <f>IF('在宅生活改善調査（利用者票）'!BA43="○",1,0)</f>
        <v>0</v>
      </c>
      <c r="BF34" s="103">
        <f>IF('在宅生活改善調査（利用者票）'!BB43="○",1,0)</f>
        <v>0</v>
      </c>
      <c r="BG34" s="103">
        <f>IF('在宅生活改善調査（利用者票）'!BC43="○",1,0)</f>
        <v>0</v>
      </c>
      <c r="BH34" s="103">
        <f>IF('在宅生活改善調査（利用者票）'!BD43="○",1,0)</f>
        <v>0</v>
      </c>
      <c r="BI34" s="103">
        <f>IF('在宅生活改善調査（利用者票）'!BE43="○",1,0)</f>
        <v>0</v>
      </c>
      <c r="BJ34" s="103">
        <f>IF('在宅生活改善調査（利用者票）'!BF43="○",1,0)</f>
        <v>0</v>
      </c>
      <c r="BK34" s="103">
        <f>IF('在宅生活改善調査（利用者票）'!BG43="○",1,0)</f>
        <v>0</v>
      </c>
      <c r="BL34" s="103">
        <f>IF('在宅生活改善調査（利用者票）'!BH43="○",1,0)</f>
        <v>0</v>
      </c>
      <c r="BM34" s="103">
        <f t="shared" si="15"/>
        <v>0</v>
      </c>
      <c r="BN34" s="103">
        <f>'在宅生活改善調査（利用者票）'!BI43</f>
        <v>0</v>
      </c>
      <c r="BO34" s="103">
        <f>IF('在宅生活改善調査（利用者票）'!BJ43="○",1,0)</f>
        <v>0</v>
      </c>
      <c r="BP34" s="103">
        <f>IF('在宅生活改善調査（利用者票）'!BK43="○",1,0)</f>
        <v>0</v>
      </c>
      <c r="BQ34" s="103">
        <f>IF('在宅生活改善調査（利用者票）'!BL43="○",1,0)</f>
        <v>0</v>
      </c>
      <c r="BR34" s="103">
        <f>IF('在宅生活改善調査（利用者票）'!BM43="○",1,0)</f>
        <v>0</v>
      </c>
      <c r="BS34" s="103">
        <f>IF('在宅生活改善調査（利用者票）'!BN43="○",1,0)</f>
        <v>0</v>
      </c>
      <c r="BT34" s="103">
        <f>IF('在宅生活改善調査（利用者票）'!BO43="○",1,0)</f>
        <v>0</v>
      </c>
      <c r="BU34" s="103">
        <f>IF('在宅生活改善調査（利用者票）'!BP43="○",1,0)</f>
        <v>0</v>
      </c>
      <c r="BV34" s="103">
        <f>IF('在宅生活改善調査（利用者票）'!BQ43="○",1,0)</f>
        <v>0</v>
      </c>
      <c r="BW34" s="103">
        <f>IF('在宅生活改善調査（利用者票）'!BR43="○",1,0)</f>
        <v>0</v>
      </c>
      <c r="BX34" s="103">
        <f>IF('在宅生活改善調査（利用者票）'!BS43="○",1,0)</f>
        <v>0</v>
      </c>
      <c r="BY34" s="103">
        <f>IF('在宅生活改善調査（利用者票）'!BT43="○",1,0)</f>
        <v>0</v>
      </c>
      <c r="BZ34" s="103">
        <f>IF('在宅生活改善調査（利用者票）'!BU43="○",1,0)</f>
        <v>0</v>
      </c>
      <c r="CA34" s="103">
        <f>IF('在宅生活改善調査（利用者票）'!BV43="○",1,0)</f>
        <v>0</v>
      </c>
      <c r="CB34" s="103">
        <f>IF('在宅生活改善調査（利用者票）'!BW43="○",1,0)</f>
        <v>0</v>
      </c>
      <c r="CC34" s="103">
        <f>IF('在宅生活改善調査（利用者票）'!BX43="○",1,0)</f>
        <v>0</v>
      </c>
      <c r="CD34" s="103">
        <f>IF('在宅生活改善調査（利用者票）'!BY43="○",1,0)</f>
        <v>0</v>
      </c>
      <c r="CE34" s="103">
        <f>IF('在宅生活改善調査（利用者票）'!BZ43="○",1,0)</f>
        <v>0</v>
      </c>
      <c r="CF34" s="103">
        <f>IF('在宅生活改善調査（利用者票）'!CA43="○",1,0)</f>
        <v>0</v>
      </c>
      <c r="CG34" s="103">
        <f>IF('在宅生活改善調査（利用者票）'!CB43="○",1,0)</f>
        <v>0</v>
      </c>
      <c r="CH34" s="103">
        <f t="shared" si="16"/>
        <v>0</v>
      </c>
      <c r="CI34" s="103">
        <f t="shared" si="17"/>
        <v>0</v>
      </c>
      <c r="CJ34" s="103">
        <f t="shared" si="18"/>
        <v>0</v>
      </c>
      <c r="CK34" s="103">
        <f t="shared" si="19"/>
        <v>0</v>
      </c>
      <c r="CL34" s="103">
        <f>'在宅生活改善調査（利用者票）'!CC43</f>
        <v>0</v>
      </c>
      <c r="CM34" s="103">
        <f>'在宅生活改善調査（利用者票）'!CD43</f>
        <v>0</v>
      </c>
      <c r="CN34" s="103">
        <f>'在宅生活改善調査（利用者票）'!CE43</f>
        <v>0</v>
      </c>
    </row>
    <row r="35" spans="1:92">
      <c r="A35" s="103">
        <f>'在宅生活改善調査（利用者票）'!B44</f>
        <v>0</v>
      </c>
      <c r="B35" s="103">
        <f>'在宅生活改善調査（利用者票）'!C44</f>
        <v>0</v>
      </c>
      <c r="C35" s="103">
        <f>'在宅生活改善調査（利用者票）'!D44</f>
        <v>0</v>
      </c>
      <c r="D35" s="103">
        <f>IF('在宅生活改善調査（利用者票）'!E44="○",1,0)</f>
        <v>0</v>
      </c>
      <c r="E35" s="103">
        <f>IF('在宅生活改善調査（利用者票）'!F44="○",1,0)</f>
        <v>0</v>
      </c>
      <c r="F35" s="103">
        <f>IF('在宅生活改善調査（利用者票）'!G44="○",1,0)</f>
        <v>0</v>
      </c>
      <c r="G35" s="103">
        <f>IF('在宅生活改善調査（利用者票）'!H44="○",1,0)</f>
        <v>0</v>
      </c>
      <c r="H35" s="103">
        <f>IF('在宅生活改善調査（利用者票）'!I44="○",1,0)</f>
        <v>0</v>
      </c>
      <c r="I35" s="103">
        <f>IF('在宅生活改善調査（利用者票）'!J44="○",1,0)</f>
        <v>0</v>
      </c>
      <c r="J35" s="103">
        <f>IF('在宅生活改善調査（利用者票）'!K44="○",1,0)</f>
        <v>0</v>
      </c>
      <c r="K35" s="103">
        <f t="shared" si="10"/>
        <v>0</v>
      </c>
      <c r="L35" s="103">
        <f>IF('在宅生活改善調査（利用者票）'!L44="○",1,0)</f>
        <v>0</v>
      </c>
      <c r="M35" s="103">
        <f>IF('在宅生活改善調査（利用者票）'!M44="○",1,0)</f>
        <v>0</v>
      </c>
      <c r="N35" s="103">
        <f>IF('在宅生活改善調査（利用者票）'!N44="○",1,0)</f>
        <v>0</v>
      </c>
      <c r="O35" s="103">
        <f>IF('在宅生活改善調査（利用者票）'!O44="○",1,0)</f>
        <v>0</v>
      </c>
      <c r="P35" s="103">
        <f>IF('在宅生活改善調査（利用者票）'!P44="○",1,0)</f>
        <v>0</v>
      </c>
      <c r="Q35" s="103">
        <f>IF('在宅生活改善調査（利用者票）'!Q44="○",1,0)</f>
        <v>0</v>
      </c>
      <c r="R35" s="103">
        <f>IF('在宅生活改善調査（利用者票）'!R44="○",1,0)</f>
        <v>0</v>
      </c>
      <c r="S35" s="103">
        <f t="shared" si="11"/>
        <v>0</v>
      </c>
      <c r="T35" s="103">
        <f>IF('在宅生活改善調査（利用者票）'!S44="○",1,0)</f>
        <v>0</v>
      </c>
      <c r="U35" s="103">
        <f>IF('在宅生活改善調査（利用者票）'!T44="○",1,0)</f>
        <v>0</v>
      </c>
      <c r="V35" s="103">
        <f>IF('在宅生活改善調査（利用者票）'!U44="○",1,0)</f>
        <v>0</v>
      </c>
      <c r="W35" s="103">
        <f>IF('在宅生活改善調査（利用者票）'!V44="○",1,0)</f>
        <v>0</v>
      </c>
      <c r="X35" s="103">
        <f>IF('在宅生活改善調査（利用者票）'!W44="○",1,0)</f>
        <v>0</v>
      </c>
      <c r="Y35" s="103">
        <f>IF('在宅生活改善調査（利用者票）'!X44="○",1,0)</f>
        <v>0</v>
      </c>
      <c r="Z35" s="103">
        <f>IF('在宅生活改善調査（利用者票）'!Y44="○",1,0)</f>
        <v>0</v>
      </c>
      <c r="AA35" s="103">
        <f>IF('在宅生活改善調査（利用者票）'!Z44="○",1,0)</f>
        <v>0</v>
      </c>
      <c r="AB35" s="103">
        <f t="shared" si="12"/>
        <v>0</v>
      </c>
      <c r="AC35" s="103">
        <f>IF('在宅生活改善調査（利用者票）'!AA44="○",1,0)</f>
        <v>0</v>
      </c>
      <c r="AD35" s="103">
        <f>IF('在宅生活改善調査（利用者票）'!AB44="○",1,0)</f>
        <v>0</v>
      </c>
      <c r="AE35" s="103">
        <f>IF('在宅生活改善調査（利用者票）'!AC44="○",1,0)</f>
        <v>0</v>
      </c>
      <c r="AF35" s="103">
        <f>IF('在宅生活改善調査（利用者票）'!AD44="○",1,0)</f>
        <v>0</v>
      </c>
      <c r="AG35" s="103">
        <f>IF('在宅生活改善調査（利用者票）'!AE44="○",1,0)</f>
        <v>0</v>
      </c>
      <c r="AH35" s="103">
        <f>IF('在宅生活改善調査（利用者票）'!AF44="○",1,0)</f>
        <v>0</v>
      </c>
      <c r="AI35" s="103">
        <f>IF('在宅生活改善調査（利用者票）'!AG44="○",1,0)</f>
        <v>0</v>
      </c>
      <c r="AJ35" s="103">
        <f>IF('在宅生活改善調査（利用者票）'!AH44="○",1,0)</f>
        <v>0</v>
      </c>
      <c r="AK35" s="103">
        <f t="shared" si="13"/>
        <v>0</v>
      </c>
      <c r="AL35" s="103">
        <f>IF('在宅生活改善調査（利用者票）'!AI44="○",1,0)</f>
        <v>0</v>
      </c>
      <c r="AM35" s="103">
        <f>IF('在宅生活改善調査（利用者票）'!AJ44="○",1,0)</f>
        <v>0</v>
      </c>
      <c r="AN35" s="103">
        <f>IF('在宅生活改善調査（利用者票）'!AK44="○",1,0)</f>
        <v>0</v>
      </c>
      <c r="AO35" s="103">
        <f>IF('在宅生活改善調査（利用者票）'!AL44="○",1,0)</f>
        <v>0</v>
      </c>
      <c r="AP35" s="103">
        <f>IF('在宅生活改善調査（利用者票）'!AM44="○",1,0)</f>
        <v>0</v>
      </c>
      <c r="AQ35" s="103">
        <f>IF('在宅生活改善調査（利用者票）'!AN44="○",1,0)</f>
        <v>0</v>
      </c>
      <c r="AR35" s="103">
        <f>IF('在宅生活改善調査（利用者票）'!AO44="○",1,0)</f>
        <v>0</v>
      </c>
      <c r="AS35" s="103">
        <f>IF('在宅生活改善調査（利用者票）'!AP44="○",1,0)</f>
        <v>0</v>
      </c>
      <c r="AT35" s="103">
        <f>IF('在宅生活改善調査（利用者票）'!AQ44="○",1,0)</f>
        <v>0</v>
      </c>
      <c r="AU35" s="103">
        <f>IF('在宅生活改善調査（利用者票）'!AR44="○",1,0)</f>
        <v>0</v>
      </c>
      <c r="AV35" s="103">
        <f>IF('在宅生活改善調査（利用者票）'!AS44="○",1,0)</f>
        <v>0</v>
      </c>
      <c r="AW35" s="103">
        <f t="shared" si="14"/>
        <v>0</v>
      </c>
      <c r="AX35" s="103">
        <f>IF('在宅生活改善調査（利用者票）'!AT44="○",1,0)</f>
        <v>0</v>
      </c>
      <c r="AY35" s="103">
        <f>IF('在宅生活改善調査（利用者票）'!AU44="○",1,0)</f>
        <v>0</v>
      </c>
      <c r="AZ35" s="103">
        <f>IF('在宅生活改善調査（利用者票）'!AV44="○",1,0)</f>
        <v>0</v>
      </c>
      <c r="BA35" s="103">
        <f>IF('在宅生活改善調査（利用者票）'!AW44="○",1,0)</f>
        <v>0</v>
      </c>
      <c r="BB35" s="103">
        <f>IF('在宅生活改善調査（利用者票）'!AX44="○",1,0)</f>
        <v>0</v>
      </c>
      <c r="BC35" s="103">
        <f>IF('在宅生活改善調査（利用者票）'!AY44="○",1,0)</f>
        <v>0</v>
      </c>
      <c r="BD35" s="103">
        <f>IF('在宅生活改善調査（利用者票）'!AZ44="○",1,0)</f>
        <v>0</v>
      </c>
      <c r="BE35" s="103">
        <f>IF('在宅生活改善調査（利用者票）'!BA44="○",1,0)</f>
        <v>0</v>
      </c>
      <c r="BF35" s="103">
        <f>IF('在宅生活改善調査（利用者票）'!BB44="○",1,0)</f>
        <v>0</v>
      </c>
      <c r="BG35" s="103">
        <f>IF('在宅生活改善調査（利用者票）'!BC44="○",1,0)</f>
        <v>0</v>
      </c>
      <c r="BH35" s="103">
        <f>IF('在宅生活改善調査（利用者票）'!BD44="○",1,0)</f>
        <v>0</v>
      </c>
      <c r="BI35" s="103">
        <f>IF('在宅生活改善調査（利用者票）'!BE44="○",1,0)</f>
        <v>0</v>
      </c>
      <c r="BJ35" s="103">
        <f>IF('在宅生活改善調査（利用者票）'!BF44="○",1,0)</f>
        <v>0</v>
      </c>
      <c r="BK35" s="103">
        <f>IF('在宅生活改善調査（利用者票）'!BG44="○",1,0)</f>
        <v>0</v>
      </c>
      <c r="BL35" s="103">
        <f>IF('在宅生活改善調査（利用者票）'!BH44="○",1,0)</f>
        <v>0</v>
      </c>
      <c r="BM35" s="103">
        <f t="shared" si="15"/>
        <v>0</v>
      </c>
      <c r="BN35" s="103">
        <f>'在宅生活改善調査（利用者票）'!BI44</f>
        <v>0</v>
      </c>
      <c r="BO35" s="103">
        <f>IF('在宅生活改善調査（利用者票）'!BJ44="○",1,0)</f>
        <v>0</v>
      </c>
      <c r="BP35" s="103">
        <f>IF('在宅生活改善調査（利用者票）'!BK44="○",1,0)</f>
        <v>0</v>
      </c>
      <c r="BQ35" s="103">
        <f>IF('在宅生活改善調査（利用者票）'!BL44="○",1,0)</f>
        <v>0</v>
      </c>
      <c r="BR35" s="103">
        <f>IF('在宅生活改善調査（利用者票）'!BM44="○",1,0)</f>
        <v>0</v>
      </c>
      <c r="BS35" s="103">
        <f>IF('在宅生活改善調査（利用者票）'!BN44="○",1,0)</f>
        <v>0</v>
      </c>
      <c r="BT35" s="103">
        <f>IF('在宅生活改善調査（利用者票）'!BO44="○",1,0)</f>
        <v>0</v>
      </c>
      <c r="BU35" s="103">
        <f>IF('在宅生活改善調査（利用者票）'!BP44="○",1,0)</f>
        <v>0</v>
      </c>
      <c r="BV35" s="103">
        <f>IF('在宅生活改善調査（利用者票）'!BQ44="○",1,0)</f>
        <v>0</v>
      </c>
      <c r="BW35" s="103">
        <f>IF('在宅生活改善調査（利用者票）'!BR44="○",1,0)</f>
        <v>0</v>
      </c>
      <c r="BX35" s="103">
        <f>IF('在宅生活改善調査（利用者票）'!BS44="○",1,0)</f>
        <v>0</v>
      </c>
      <c r="BY35" s="103">
        <f>IF('在宅生活改善調査（利用者票）'!BT44="○",1,0)</f>
        <v>0</v>
      </c>
      <c r="BZ35" s="103">
        <f>IF('在宅生活改善調査（利用者票）'!BU44="○",1,0)</f>
        <v>0</v>
      </c>
      <c r="CA35" s="103">
        <f>IF('在宅生活改善調査（利用者票）'!BV44="○",1,0)</f>
        <v>0</v>
      </c>
      <c r="CB35" s="103">
        <f>IF('在宅生活改善調査（利用者票）'!BW44="○",1,0)</f>
        <v>0</v>
      </c>
      <c r="CC35" s="103">
        <f>IF('在宅生活改善調査（利用者票）'!BX44="○",1,0)</f>
        <v>0</v>
      </c>
      <c r="CD35" s="103">
        <f>IF('在宅生活改善調査（利用者票）'!BY44="○",1,0)</f>
        <v>0</v>
      </c>
      <c r="CE35" s="103">
        <f>IF('在宅生活改善調査（利用者票）'!BZ44="○",1,0)</f>
        <v>0</v>
      </c>
      <c r="CF35" s="103">
        <f>IF('在宅生活改善調査（利用者票）'!CA44="○",1,0)</f>
        <v>0</v>
      </c>
      <c r="CG35" s="103">
        <f>IF('在宅生活改善調査（利用者票）'!CB44="○",1,0)</f>
        <v>0</v>
      </c>
      <c r="CH35" s="103">
        <f t="shared" si="16"/>
        <v>0</v>
      </c>
      <c r="CI35" s="103">
        <f t="shared" si="17"/>
        <v>0</v>
      </c>
      <c r="CJ35" s="103">
        <f t="shared" si="18"/>
        <v>0</v>
      </c>
      <c r="CK35" s="103">
        <f t="shared" si="19"/>
        <v>0</v>
      </c>
      <c r="CL35" s="103">
        <f>'在宅生活改善調査（利用者票）'!CC44</f>
        <v>0</v>
      </c>
      <c r="CM35" s="103">
        <f>'在宅生活改善調査（利用者票）'!CD44</f>
        <v>0</v>
      </c>
      <c r="CN35" s="103">
        <f>'在宅生活改善調査（利用者票）'!CE44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在宅生活改善調査（利用者票）</vt:lpstr>
      <vt:lpstr>集計（調査票から転記）</vt:lpstr>
      <vt:lpstr>転記作業用</vt:lpstr>
      <vt:lpstr>'在宅生活改善調査（利用者票）'!Print_Area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2024-04-22T02:41:23Z</dcterms:created>
  <dcterms:modified xsi:type="dcterms:W3CDTF">2025-12-18T02:44:17Z</dcterms:modified>
</cp:coreProperties>
</file>