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度\02_企画班\1501_教育要覧、市政概要、初任者必携等\01_教育要覧（熊本市の教育の概要）\04_課内作業\BD\"/>
    </mc:Choice>
  </mc:AlternateContent>
  <xr:revisionPtr revIDLastSave="0" documentId="13_ncr:1_{B5C59ACC-818F-4A8D-AF2B-3E67F78F79EC}" xr6:coauthVersionLast="47" xr6:coauthVersionMax="47" xr10:uidLastSave="{00000000-0000-0000-0000-000000000000}"/>
  <bookViews>
    <workbookView xWindow="-120" yWindow="-120" windowWidth="29040" windowHeight="15720" tabRatio="787" xr2:uid="{00000000-000D-0000-FFFF-FFFF00000000}"/>
  </bookViews>
  <sheets>
    <sheet name="R8.5.1（教員有)" sheetId="60" r:id="rId1"/>
  </sheets>
  <definedNames>
    <definedName name="_xlnm.Print_Area" localSheetId="0">'R8.5.1（教員有)'!$A$1:$CF$40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W39" i="60" l="1"/>
  <c r="BK36" i="60"/>
  <c r="AV36" i="60"/>
  <c r="AL36" i="60" l="1"/>
  <c r="BS25" i="60"/>
  <c r="BK25" i="60"/>
  <c r="AV25" i="60"/>
  <c r="AO25" i="60"/>
  <c r="AC25" i="60"/>
  <c r="U25" i="60"/>
  <c r="N25" i="60"/>
  <c r="J25" i="60"/>
  <c r="G25" i="60"/>
  <c r="D25" i="60"/>
  <c r="BS21" i="60"/>
  <c r="BK21" i="60"/>
  <c r="AV21" i="60"/>
  <c r="AO21" i="60"/>
  <c r="AC21" i="60"/>
  <c r="U21" i="60"/>
  <c r="N21" i="60"/>
  <c r="J21" i="60"/>
  <c r="G21" i="60"/>
  <c r="D21" i="60"/>
  <c r="C25" i="60" l="1"/>
  <c r="CF25" i="60" s="1"/>
  <c r="C21" i="60"/>
  <c r="CF21" i="60" s="1"/>
  <c r="K39" i="60"/>
  <c r="N31" i="60"/>
  <c r="CD39" i="60"/>
  <c r="CC39" i="60"/>
  <c r="CA39" i="60"/>
  <c r="BZ39" i="60"/>
  <c r="BY39" i="60"/>
  <c r="BX39" i="60"/>
  <c r="BW39" i="60"/>
  <c r="BV39" i="60"/>
  <c r="BU39" i="60"/>
  <c r="BT39" i="60"/>
  <c r="BQ39" i="60"/>
  <c r="BP39" i="60"/>
  <c r="BO39" i="60"/>
  <c r="BN39" i="60"/>
  <c r="BM39" i="60"/>
  <c r="BL39" i="60"/>
  <c r="BJ39" i="60"/>
  <c r="BI39" i="60"/>
  <c r="BH39" i="60"/>
  <c r="BG39" i="60"/>
  <c r="BF39" i="60"/>
  <c r="BF40" i="60" s="1"/>
  <c r="BE39" i="60"/>
  <c r="BD39" i="60"/>
  <c r="BC39" i="60"/>
  <c r="BC40" i="60" s="1"/>
  <c r="BB39" i="60"/>
  <c r="BA39" i="60"/>
  <c r="AZ39" i="60"/>
  <c r="AY39" i="60"/>
  <c r="AX39" i="60"/>
  <c r="AU39" i="60"/>
  <c r="AT39" i="60"/>
  <c r="AS39" i="60"/>
  <c r="AR39" i="60"/>
  <c r="AQ39" i="60"/>
  <c r="AP39" i="60"/>
  <c r="AN39" i="60"/>
  <c r="AL39" i="60"/>
  <c r="AK39" i="60"/>
  <c r="AJ39" i="60"/>
  <c r="AI39" i="60"/>
  <c r="AH39" i="60"/>
  <c r="AG39" i="60"/>
  <c r="AF39" i="60"/>
  <c r="AD39" i="60"/>
  <c r="AB39" i="60"/>
  <c r="AA39" i="60"/>
  <c r="Z39" i="60"/>
  <c r="Y39" i="60"/>
  <c r="X39" i="60"/>
  <c r="W39" i="60"/>
  <c r="V39" i="60"/>
  <c r="T39" i="60"/>
  <c r="S39" i="60"/>
  <c r="R39" i="60"/>
  <c r="Q39" i="60"/>
  <c r="P39" i="60"/>
  <c r="O39" i="60"/>
  <c r="M39" i="60"/>
  <c r="L39" i="60"/>
  <c r="J39" i="60" s="1"/>
  <c r="I39" i="60"/>
  <c r="H39" i="60"/>
  <c r="G39" i="60" s="1"/>
  <c r="F39" i="60"/>
  <c r="E39" i="60"/>
  <c r="BS38" i="60"/>
  <c r="BK38" i="60"/>
  <c r="AV38" i="60"/>
  <c r="AO38" i="60"/>
  <c r="AC38" i="60"/>
  <c r="U38" i="60"/>
  <c r="N38" i="60"/>
  <c r="J38" i="60"/>
  <c r="G38" i="60"/>
  <c r="D38" i="60"/>
  <c r="BS37" i="60"/>
  <c r="BK37" i="60"/>
  <c r="AV37" i="60"/>
  <c r="AO37" i="60"/>
  <c r="AC37" i="60"/>
  <c r="U37" i="60"/>
  <c r="N37" i="60"/>
  <c r="J37" i="60"/>
  <c r="G37" i="60"/>
  <c r="D37" i="60"/>
  <c r="CB36" i="60"/>
  <c r="BS36" i="60"/>
  <c r="AO36" i="60"/>
  <c r="AC36" i="60"/>
  <c r="U36" i="60"/>
  <c r="N36" i="60"/>
  <c r="J36" i="60"/>
  <c r="G36" i="60"/>
  <c r="D36" i="60"/>
  <c r="CB35" i="60"/>
  <c r="BS35" i="60"/>
  <c r="BK35" i="60"/>
  <c r="AV35" i="60"/>
  <c r="AO35" i="60"/>
  <c r="AC35" i="60"/>
  <c r="U35" i="60"/>
  <c r="N35" i="60"/>
  <c r="J35" i="60"/>
  <c r="G35" i="60"/>
  <c r="D35" i="60"/>
  <c r="BS34" i="60"/>
  <c r="BK34" i="60"/>
  <c r="AV34" i="60"/>
  <c r="AO34" i="60"/>
  <c r="AC34" i="60"/>
  <c r="U34" i="60"/>
  <c r="N34" i="60"/>
  <c r="J34" i="60"/>
  <c r="G34" i="60"/>
  <c r="D34" i="60"/>
  <c r="BS33" i="60"/>
  <c r="BK33" i="60"/>
  <c r="AV33" i="60"/>
  <c r="AO33" i="60"/>
  <c r="AC33" i="60"/>
  <c r="U33" i="60"/>
  <c r="N33" i="60"/>
  <c r="J33" i="60"/>
  <c r="G33" i="60"/>
  <c r="D33" i="60"/>
  <c r="BS32" i="60"/>
  <c r="BK32" i="60"/>
  <c r="AV32" i="60"/>
  <c r="AO32" i="60"/>
  <c r="AC32" i="60"/>
  <c r="U32" i="60"/>
  <c r="N32" i="60"/>
  <c r="J32" i="60"/>
  <c r="G32" i="60"/>
  <c r="D32" i="60"/>
  <c r="BS31" i="60"/>
  <c r="BK31" i="60"/>
  <c r="AV31" i="60"/>
  <c r="AO31" i="60"/>
  <c r="AC31" i="60"/>
  <c r="U31" i="60"/>
  <c r="J31" i="60"/>
  <c r="G31" i="60"/>
  <c r="D31" i="60"/>
  <c r="CD30" i="60"/>
  <c r="CC30" i="60"/>
  <c r="CB30" i="60" s="1"/>
  <c r="CA30" i="60"/>
  <c r="BZ30" i="60"/>
  <c r="BY30" i="60"/>
  <c r="BX30" i="60"/>
  <c r="BW30" i="60"/>
  <c r="BV30" i="60"/>
  <c r="BU30" i="60"/>
  <c r="BT30" i="60"/>
  <c r="BT40" i="60" s="1"/>
  <c r="BQ30" i="60"/>
  <c r="BP30" i="60"/>
  <c r="BO30" i="60"/>
  <c r="BN30" i="60"/>
  <c r="BM30" i="60"/>
  <c r="BL30" i="60"/>
  <c r="BJ30" i="60"/>
  <c r="BI30" i="60"/>
  <c r="BH30" i="60"/>
  <c r="BG30" i="60"/>
  <c r="BE30" i="60"/>
  <c r="BD30" i="60"/>
  <c r="BB30" i="60"/>
  <c r="BA30" i="60"/>
  <c r="AZ30" i="60"/>
  <c r="AY30" i="60"/>
  <c r="AW30" i="60"/>
  <c r="AU30" i="60"/>
  <c r="AT30" i="60"/>
  <c r="AS30" i="60"/>
  <c r="AR30" i="60"/>
  <c r="AQ30" i="60"/>
  <c r="AP30" i="60"/>
  <c r="AN30" i="60"/>
  <c r="AM30" i="60"/>
  <c r="AL30" i="60"/>
  <c r="AK30" i="60"/>
  <c r="AJ30" i="60"/>
  <c r="AI30" i="60"/>
  <c r="AH30" i="60"/>
  <c r="AG30" i="60"/>
  <c r="AG40" i="60" s="1"/>
  <c r="AF30" i="60"/>
  <c r="AE30" i="60"/>
  <c r="AD30" i="60"/>
  <c r="AB30" i="60"/>
  <c r="AA30" i="60"/>
  <c r="AA40" i="60" s="1"/>
  <c r="Z30" i="60"/>
  <c r="Y30" i="60"/>
  <c r="X30" i="60"/>
  <c r="W30" i="60"/>
  <c r="V30" i="60"/>
  <c r="T30" i="60"/>
  <c r="T40" i="60" s="1"/>
  <c r="S30" i="60"/>
  <c r="S40" i="60" s="1"/>
  <c r="R30" i="60"/>
  <c r="Q30" i="60"/>
  <c r="P30" i="60"/>
  <c r="O30" i="60"/>
  <c r="M30" i="60"/>
  <c r="M40" i="60" s="1"/>
  <c r="L30" i="60"/>
  <c r="K30" i="60"/>
  <c r="I30" i="60"/>
  <c r="H30" i="60"/>
  <c r="F30" i="60"/>
  <c r="F40" i="60" s="1"/>
  <c r="E30" i="60"/>
  <c r="BS29" i="60"/>
  <c r="BK29" i="60"/>
  <c r="AV29" i="60"/>
  <c r="AO29" i="60"/>
  <c r="AC29" i="60"/>
  <c r="U29" i="60"/>
  <c r="N29" i="60"/>
  <c r="J29" i="60"/>
  <c r="G29" i="60"/>
  <c r="D29" i="60"/>
  <c r="BS28" i="60"/>
  <c r="BK28" i="60"/>
  <c r="AV28" i="60"/>
  <c r="AO28" i="60"/>
  <c r="AC28" i="60"/>
  <c r="U28" i="60"/>
  <c r="N28" i="60"/>
  <c r="J28" i="60"/>
  <c r="G28" i="60"/>
  <c r="D28" i="60"/>
  <c r="BS27" i="60"/>
  <c r="BK27" i="60"/>
  <c r="AV27" i="60"/>
  <c r="AO27" i="60"/>
  <c r="AC27" i="60"/>
  <c r="U27" i="60"/>
  <c r="N27" i="60"/>
  <c r="J27" i="60"/>
  <c r="G27" i="60"/>
  <c r="D27" i="60"/>
  <c r="BS26" i="60"/>
  <c r="BK26" i="60"/>
  <c r="AV26" i="60"/>
  <c r="AO26" i="60"/>
  <c r="AC26" i="60"/>
  <c r="U26" i="60"/>
  <c r="N26" i="60"/>
  <c r="J26" i="60"/>
  <c r="G26" i="60"/>
  <c r="D26" i="60"/>
  <c r="BS24" i="60"/>
  <c r="BK24" i="60"/>
  <c r="AV24" i="60"/>
  <c r="AO24" i="60"/>
  <c r="AC24" i="60"/>
  <c r="U24" i="60"/>
  <c r="N24" i="60"/>
  <c r="J24" i="60"/>
  <c r="G24" i="60"/>
  <c r="D24" i="60"/>
  <c r="BS23" i="60"/>
  <c r="BK23" i="60"/>
  <c r="AV23" i="60"/>
  <c r="AO23" i="60"/>
  <c r="AC23" i="60"/>
  <c r="U23" i="60"/>
  <c r="N23" i="60"/>
  <c r="J23" i="60"/>
  <c r="G23" i="60"/>
  <c r="D23" i="60"/>
  <c r="BS22" i="60"/>
  <c r="BK22" i="60"/>
  <c r="AV22" i="60"/>
  <c r="AO22" i="60"/>
  <c r="AC22" i="60"/>
  <c r="U22" i="60"/>
  <c r="N22" i="60"/>
  <c r="J22" i="60"/>
  <c r="G22" i="60"/>
  <c r="D22" i="60"/>
  <c r="BS20" i="60"/>
  <c r="BK20" i="60"/>
  <c r="AV20" i="60"/>
  <c r="AO20" i="60"/>
  <c r="AC20" i="60"/>
  <c r="U20" i="60"/>
  <c r="N20" i="60"/>
  <c r="J20" i="60"/>
  <c r="G20" i="60"/>
  <c r="D20" i="60"/>
  <c r="BS19" i="60"/>
  <c r="BK19" i="60"/>
  <c r="AV19" i="60"/>
  <c r="AO19" i="60"/>
  <c r="AC19" i="60"/>
  <c r="U19" i="60"/>
  <c r="N19" i="60"/>
  <c r="J19" i="60"/>
  <c r="G19" i="60"/>
  <c r="D19" i="60"/>
  <c r="BS18" i="60"/>
  <c r="BK18" i="60"/>
  <c r="AV18" i="60"/>
  <c r="AO18" i="60"/>
  <c r="AC18" i="60"/>
  <c r="U18" i="60"/>
  <c r="N18" i="60"/>
  <c r="J18" i="60"/>
  <c r="G18" i="60"/>
  <c r="D18" i="60"/>
  <c r="BS17" i="60"/>
  <c r="BK17" i="60"/>
  <c r="AV17" i="60"/>
  <c r="AO17" i="60"/>
  <c r="AC17" i="60"/>
  <c r="U17" i="60"/>
  <c r="N17" i="60"/>
  <c r="J17" i="60"/>
  <c r="G17" i="60"/>
  <c r="D17" i="60"/>
  <c r="BS16" i="60"/>
  <c r="BK16" i="60"/>
  <c r="AV16" i="60"/>
  <c r="AO16" i="60"/>
  <c r="AC16" i="60"/>
  <c r="U16" i="60"/>
  <c r="N16" i="60"/>
  <c r="J16" i="60"/>
  <c r="G16" i="60"/>
  <c r="D16" i="60"/>
  <c r="BS15" i="60"/>
  <c r="BK15" i="60"/>
  <c r="AV15" i="60"/>
  <c r="AO15" i="60"/>
  <c r="AC15" i="60"/>
  <c r="U15" i="60"/>
  <c r="N15" i="60"/>
  <c r="J15" i="60"/>
  <c r="G15" i="60"/>
  <c r="D15" i="60"/>
  <c r="BS14" i="60"/>
  <c r="BK14" i="60"/>
  <c r="AV14" i="60"/>
  <c r="AO14" i="60"/>
  <c r="AC14" i="60"/>
  <c r="U14" i="60"/>
  <c r="N14" i="60"/>
  <c r="J14" i="60"/>
  <c r="G14" i="60"/>
  <c r="D14" i="60"/>
  <c r="BS13" i="60"/>
  <c r="BK13" i="60"/>
  <c r="AV13" i="60"/>
  <c r="AO13" i="60"/>
  <c r="AC13" i="60"/>
  <c r="U13" i="60"/>
  <c r="N13" i="60"/>
  <c r="J13" i="60"/>
  <c r="G13" i="60"/>
  <c r="D13" i="60"/>
  <c r="BS12" i="60"/>
  <c r="BK12" i="60"/>
  <c r="AV12" i="60"/>
  <c r="AO12" i="60"/>
  <c r="AC12" i="60"/>
  <c r="U12" i="60"/>
  <c r="N12" i="60"/>
  <c r="J12" i="60"/>
  <c r="G12" i="60"/>
  <c r="D12" i="60"/>
  <c r="BS11" i="60"/>
  <c r="BK11" i="60"/>
  <c r="AV11" i="60"/>
  <c r="AO11" i="60"/>
  <c r="AC11" i="60"/>
  <c r="U11" i="60"/>
  <c r="N11" i="60"/>
  <c r="J11" i="60"/>
  <c r="G11" i="60"/>
  <c r="D11" i="60"/>
  <c r="BS10" i="60"/>
  <c r="BK10" i="60"/>
  <c r="AV10" i="60"/>
  <c r="AO10" i="60"/>
  <c r="AC10" i="60"/>
  <c r="U10" i="60"/>
  <c r="N10" i="60"/>
  <c r="J10" i="60"/>
  <c r="G10" i="60"/>
  <c r="D10" i="60"/>
  <c r="BS9" i="60"/>
  <c r="BK9" i="60"/>
  <c r="AV9" i="60"/>
  <c r="AO9" i="60"/>
  <c r="AC9" i="60"/>
  <c r="U9" i="60"/>
  <c r="N9" i="60"/>
  <c r="J9" i="60"/>
  <c r="G9" i="60"/>
  <c r="D9" i="60"/>
  <c r="BS8" i="60"/>
  <c r="BK8" i="60"/>
  <c r="AO8" i="60"/>
  <c r="AC8" i="60"/>
  <c r="U8" i="60"/>
  <c r="N8" i="60"/>
  <c r="J8" i="60"/>
  <c r="G8" i="60"/>
  <c r="D8" i="60"/>
  <c r="BS7" i="60"/>
  <c r="BK7" i="60"/>
  <c r="AV7" i="60"/>
  <c r="AO7" i="60"/>
  <c r="AC7" i="60"/>
  <c r="U7" i="60"/>
  <c r="N7" i="60"/>
  <c r="J7" i="60"/>
  <c r="G7" i="60"/>
  <c r="D7" i="60"/>
  <c r="BS6" i="60"/>
  <c r="BK6" i="60"/>
  <c r="AV6" i="60"/>
  <c r="AO6" i="60"/>
  <c r="AC6" i="60"/>
  <c r="U6" i="60"/>
  <c r="N6" i="60"/>
  <c r="J6" i="60"/>
  <c r="G6" i="60"/>
  <c r="D6" i="60"/>
  <c r="AH40" i="60" l="1"/>
  <c r="CD40" i="60"/>
  <c r="BB40" i="60"/>
  <c r="AN40" i="60"/>
  <c r="AX40" i="60"/>
  <c r="AV39" i="60"/>
  <c r="BJ40" i="60"/>
  <c r="BD40" i="60"/>
  <c r="AL40" i="60"/>
  <c r="AT40" i="60"/>
  <c r="AB40" i="60"/>
  <c r="U39" i="60"/>
  <c r="C38" i="60"/>
  <c r="CF38" i="60" s="1"/>
  <c r="K40" i="60"/>
  <c r="BP40" i="60"/>
  <c r="C29" i="60"/>
  <c r="CF29" i="60" s="1"/>
  <c r="L40" i="60"/>
  <c r="Z40" i="60"/>
  <c r="BQ40" i="60"/>
  <c r="AQ40" i="60"/>
  <c r="N39" i="60"/>
  <c r="AW40" i="60"/>
  <c r="E40" i="60"/>
  <c r="AP40" i="60"/>
  <c r="AR40" i="60"/>
  <c r="BI40" i="60"/>
  <c r="BX40" i="60"/>
  <c r="C37" i="60"/>
  <c r="CF37" i="60" s="1"/>
  <c r="BE40" i="60"/>
  <c r="C26" i="60"/>
  <c r="CF26" i="60" s="1"/>
  <c r="AD40" i="60"/>
  <c r="BG40" i="60"/>
  <c r="BV40" i="60"/>
  <c r="C27" i="60"/>
  <c r="CF27" i="60" s="1"/>
  <c r="BU40" i="60"/>
  <c r="BH40" i="60"/>
  <c r="BW40" i="60"/>
  <c r="C11" i="60"/>
  <c r="CF11" i="60" s="1"/>
  <c r="AF40" i="60"/>
  <c r="AS40" i="60"/>
  <c r="AV30" i="60"/>
  <c r="H40" i="60"/>
  <c r="AY40" i="60"/>
  <c r="D39" i="60"/>
  <c r="BK30" i="60"/>
  <c r="C14" i="60"/>
  <c r="I40" i="60"/>
  <c r="AK40" i="60"/>
  <c r="CC40" i="60"/>
  <c r="CB40" i="60" s="1"/>
  <c r="BS39" i="60"/>
  <c r="BK39" i="60"/>
  <c r="C19" i="60"/>
  <c r="CF19" i="60" s="1"/>
  <c r="C18" i="60"/>
  <c r="CF18" i="60" s="1"/>
  <c r="Y40" i="60"/>
  <c r="C8" i="60"/>
  <c r="CF8" i="60" s="1"/>
  <c r="AO30" i="60"/>
  <c r="N30" i="60"/>
  <c r="C6" i="60"/>
  <c r="CF6" i="60" s="1"/>
  <c r="D30" i="60"/>
  <c r="D40" i="60" s="1"/>
  <c r="CB39" i="60"/>
  <c r="BY40" i="60"/>
  <c r="CA40" i="60"/>
  <c r="BL40" i="60"/>
  <c r="BM40" i="60"/>
  <c r="BN40" i="60"/>
  <c r="BO40" i="60"/>
  <c r="AZ40" i="60"/>
  <c r="BA40" i="60"/>
  <c r="C35" i="60"/>
  <c r="CF35" i="60" s="1"/>
  <c r="AO39" i="60"/>
  <c r="C36" i="60"/>
  <c r="CF36" i="60" s="1"/>
  <c r="AU40" i="60"/>
  <c r="C34" i="60"/>
  <c r="CF34" i="60" s="1"/>
  <c r="C33" i="60"/>
  <c r="CF33" i="60" s="1"/>
  <c r="AC39" i="60"/>
  <c r="AI40" i="60"/>
  <c r="AJ40" i="60"/>
  <c r="V40" i="60"/>
  <c r="W40" i="60"/>
  <c r="C32" i="60"/>
  <c r="CF32" i="60" s="1"/>
  <c r="X40" i="60"/>
  <c r="BS30" i="60"/>
  <c r="CF14" i="60"/>
  <c r="AC30" i="60"/>
  <c r="C7" i="60"/>
  <c r="CF7" i="60" s="1"/>
  <c r="C23" i="60"/>
  <c r="CF23" i="60" s="1"/>
  <c r="C15" i="60"/>
  <c r="CF15" i="60" s="1"/>
  <c r="C9" i="60"/>
  <c r="CF9" i="60" s="1"/>
  <c r="C16" i="60"/>
  <c r="CF16" i="60" s="1"/>
  <c r="C22" i="60"/>
  <c r="CF22" i="60" s="1"/>
  <c r="U30" i="60"/>
  <c r="C17" i="60"/>
  <c r="CF17" i="60" s="1"/>
  <c r="C24" i="60"/>
  <c r="CF24" i="60" s="1"/>
  <c r="C10" i="60"/>
  <c r="CF10" i="60" s="1"/>
  <c r="C13" i="60"/>
  <c r="CF13" i="60" s="1"/>
  <c r="C20" i="60"/>
  <c r="C28" i="60"/>
  <c r="CF28" i="60" s="1"/>
  <c r="C12" i="60"/>
  <c r="CF12" i="60" s="1"/>
  <c r="J30" i="60"/>
  <c r="J40" i="60" s="1"/>
  <c r="G30" i="60"/>
  <c r="G40" i="60" s="1"/>
  <c r="O40" i="60"/>
  <c r="C31" i="60"/>
  <c r="P40" i="60"/>
  <c r="Q40" i="60"/>
  <c r="R40" i="60"/>
  <c r="BZ40" i="60"/>
  <c r="BK40" i="60" l="1"/>
  <c r="N40" i="60"/>
  <c r="U40" i="60"/>
  <c r="AV40" i="60"/>
  <c r="CF20" i="60"/>
  <c r="CF30" i="60" s="1"/>
  <c r="C30" i="60"/>
  <c r="AO40" i="60"/>
  <c r="AC40" i="60"/>
  <c r="BS40" i="60"/>
  <c r="C39" i="60"/>
  <c r="CF31" i="60"/>
  <c r="CF39" i="60" s="1"/>
  <c r="C40" i="60" l="1"/>
  <c r="CF40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山口　哲志</author>
  </authors>
  <commentList>
    <comment ref="AL4" authorId="0" shapeId="0" xr:uid="{64391B9C-8918-4DDE-BEF3-F7E2469DE63E}">
      <text>
        <r>
          <rPr>
            <sz val="11"/>
            <color indexed="81"/>
            <rFont val="MS P ゴシック"/>
            <family val="3"/>
            <charset val="128"/>
          </rPr>
          <t>主任技師・技師（給食栄養士）含む</t>
        </r>
      </text>
    </comment>
  </commentList>
</comments>
</file>

<file path=xl/sharedStrings.xml><?xml version="1.0" encoding="utf-8"?>
<sst xmlns="http://schemas.openxmlformats.org/spreadsheetml/2006/main" count="127" uniqueCount="105">
  <si>
    <t>局長級</t>
    <rPh sb="0" eb="2">
      <t>キョクチョウ</t>
    </rPh>
    <rPh sb="2" eb="3">
      <t>キュウ</t>
    </rPh>
    <phoneticPr fontId="1"/>
  </si>
  <si>
    <t>教    育    職    員</t>
    <rPh sb="0" eb="6">
      <t>キョウイク</t>
    </rPh>
    <rPh sb="10" eb="16">
      <t>ショクイン</t>
    </rPh>
    <phoneticPr fontId="1"/>
  </si>
  <si>
    <t>教育次長</t>
    <rPh sb="0" eb="2">
      <t>キョウイク</t>
    </rPh>
    <rPh sb="2" eb="4">
      <t>ジチョウ</t>
    </rPh>
    <phoneticPr fontId="1"/>
  </si>
  <si>
    <t>主幹等</t>
    <rPh sb="0" eb="2">
      <t>シュカン</t>
    </rPh>
    <rPh sb="2" eb="3">
      <t>トウ</t>
    </rPh>
    <phoneticPr fontId="1"/>
  </si>
  <si>
    <t>指導主事</t>
    <rPh sb="0" eb="2">
      <t>シドウ</t>
    </rPh>
    <rPh sb="2" eb="4">
      <t>シュジ</t>
    </rPh>
    <phoneticPr fontId="1"/>
  </si>
  <si>
    <t>社会教育主事</t>
    <rPh sb="0" eb="2">
      <t>シャカイ</t>
    </rPh>
    <rPh sb="2" eb="4">
      <t>キョウイク</t>
    </rPh>
    <rPh sb="4" eb="6">
      <t>シュジ</t>
    </rPh>
    <phoneticPr fontId="1"/>
  </si>
  <si>
    <t>学芸員</t>
    <rPh sb="0" eb="3">
      <t>ガクゲイイン</t>
    </rPh>
    <phoneticPr fontId="1"/>
  </si>
  <si>
    <t>主事補</t>
    <rPh sb="0" eb="2">
      <t>シュジ</t>
    </rPh>
    <rPh sb="2" eb="3">
      <t>ホ</t>
    </rPh>
    <phoneticPr fontId="1"/>
  </si>
  <si>
    <t>学校主事</t>
    <rPh sb="0" eb="2">
      <t>ガッコウ</t>
    </rPh>
    <rPh sb="2" eb="4">
      <t>シュジ</t>
    </rPh>
    <phoneticPr fontId="1"/>
  </si>
  <si>
    <t>学校主事補</t>
    <rPh sb="0" eb="2">
      <t>ガッコウ</t>
    </rPh>
    <rPh sb="2" eb="4">
      <t>シュジ</t>
    </rPh>
    <rPh sb="4" eb="5">
      <t>ホ</t>
    </rPh>
    <phoneticPr fontId="1"/>
  </si>
  <si>
    <t>給食技師</t>
    <rPh sb="0" eb="2">
      <t>キュウショク</t>
    </rPh>
    <rPh sb="2" eb="4">
      <t>ギシ</t>
    </rPh>
    <phoneticPr fontId="1"/>
  </si>
  <si>
    <t>給食技師補</t>
    <rPh sb="0" eb="2">
      <t>キュウショク</t>
    </rPh>
    <rPh sb="2" eb="4">
      <t>ギシ</t>
    </rPh>
    <rPh sb="4" eb="5">
      <t>ホ</t>
    </rPh>
    <phoneticPr fontId="1"/>
  </si>
  <si>
    <t>技  師  （ 業  務 ）</t>
    <rPh sb="0" eb="4">
      <t>ギシ</t>
    </rPh>
    <rPh sb="8" eb="12">
      <t>ギョウム</t>
    </rPh>
    <phoneticPr fontId="1"/>
  </si>
  <si>
    <t>校長・園長</t>
    <rPh sb="0" eb="2">
      <t>コウチョウ</t>
    </rPh>
    <rPh sb="3" eb="5">
      <t>エンチョウ</t>
    </rPh>
    <phoneticPr fontId="1"/>
  </si>
  <si>
    <t>教諭</t>
    <rPh sb="0" eb="2">
      <t>キョウユ</t>
    </rPh>
    <phoneticPr fontId="1"/>
  </si>
  <si>
    <t>教員</t>
    <rPh sb="0" eb="2">
      <t>キョウイン</t>
    </rPh>
    <phoneticPr fontId="1"/>
  </si>
  <si>
    <t>実習助手</t>
    <rPh sb="0" eb="2">
      <t>ジッシュウ</t>
    </rPh>
    <rPh sb="2" eb="4">
      <t>ジョシュ</t>
    </rPh>
    <phoneticPr fontId="1"/>
  </si>
  <si>
    <t>健康教育課</t>
    <rPh sb="0" eb="2">
      <t>ケンコウ</t>
    </rPh>
    <rPh sb="2" eb="4">
      <t>キョウイク</t>
    </rPh>
    <rPh sb="4" eb="5">
      <t>カ</t>
    </rPh>
    <phoneticPr fontId="1"/>
  </si>
  <si>
    <t>教育センター</t>
    <rPh sb="0" eb="2">
      <t>キョウイク</t>
    </rPh>
    <phoneticPr fontId="1"/>
  </si>
  <si>
    <t>図書館</t>
    <rPh sb="0" eb="3">
      <t>トショカン</t>
    </rPh>
    <phoneticPr fontId="1"/>
  </si>
  <si>
    <t>人権教育指導室</t>
    <rPh sb="0" eb="2">
      <t>ジンケン</t>
    </rPh>
    <rPh sb="2" eb="4">
      <t>キョウイク</t>
    </rPh>
    <rPh sb="4" eb="6">
      <t>シドウ</t>
    </rPh>
    <rPh sb="6" eb="7">
      <t>シツ</t>
    </rPh>
    <phoneticPr fontId="1"/>
  </si>
  <si>
    <t>教職員課</t>
    <rPh sb="0" eb="3">
      <t>キョウショクイン</t>
    </rPh>
    <rPh sb="3" eb="4">
      <t>カ</t>
    </rPh>
    <phoneticPr fontId="1"/>
  </si>
  <si>
    <t>教 諭</t>
    <rPh sb="0" eb="1">
      <t>キョウ</t>
    </rPh>
    <rPh sb="2" eb="3">
      <t>サトシ</t>
    </rPh>
    <phoneticPr fontId="1"/>
  </si>
  <si>
    <t>事務局・教育機関小計</t>
    <rPh sb="0" eb="3">
      <t>ジムキョク</t>
    </rPh>
    <rPh sb="4" eb="6">
      <t>キョウイク</t>
    </rPh>
    <rPh sb="6" eb="8">
      <t>キカン</t>
    </rPh>
    <rPh sb="8" eb="10">
      <t>ショウケイ</t>
    </rPh>
    <phoneticPr fontId="1"/>
  </si>
  <si>
    <t>学校施設小計</t>
    <rPh sb="0" eb="1">
      <t>ガク</t>
    </rPh>
    <rPh sb="1" eb="2">
      <t>コウ</t>
    </rPh>
    <rPh sb="2" eb="3">
      <t>シ</t>
    </rPh>
    <rPh sb="3" eb="4">
      <t>セツ</t>
    </rPh>
    <rPh sb="4" eb="6">
      <t>コバカリ</t>
    </rPh>
    <phoneticPr fontId="1"/>
  </si>
  <si>
    <t>教育委員会合計</t>
    <rPh sb="0" eb="1">
      <t>キョウ</t>
    </rPh>
    <rPh sb="1" eb="2">
      <t>イク</t>
    </rPh>
    <rPh sb="2" eb="3">
      <t>イ</t>
    </rPh>
    <rPh sb="3" eb="4">
      <t>イン</t>
    </rPh>
    <rPh sb="4" eb="5">
      <t>カイ</t>
    </rPh>
    <rPh sb="5" eb="6">
      <t>ゴウ</t>
    </rPh>
    <rPh sb="6" eb="7">
      <t>ケイ</t>
    </rPh>
    <phoneticPr fontId="1"/>
  </si>
  <si>
    <t>必由館高校</t>
    <rPh sb="0" eb="1">
      <t>ヒツ</t>
    </rPh>
    <rPh sb="1" eb="2">
      <t>ユウ</t>
    </rPh>
    <rPh sb="2" eb="3">
      <t>カン</t>
    </rPh>
    <rPh sb="3" eb="5">
      <t>コウコウ</t>
    </rPh>
    <phoneticPr fontId="1"/>
  </si>
  <si>
    <t>千原台高校</t>
    <rPh sb="0" eb="2">
      <t>チハラ</t>
    </rPh>
    <rPh sb="2" eb="3">
      <t>ダイ</t>
    </rPh>
    <rPh sb="3" eb="5">
      <t>コウコウ</t>
    </rPh>
    <phoneticPr fontId="1"/>
  </si>
  <si>
    <t>総合ビジネス専門学校</t>
    <rPh sb="0" eb="2">
      <t>ソウゴウ</t>
    </rPh>
    <rPh sb="6" eb="8">
      <t>センモン</t>
    </rPh>
    <rPh sb="8" eb="10">
      <t>ガッコウ</t>
    </rPh>
    <phoneticPr fontId="1"/>
  </si>
  <si>
    <t>中学校（42校）</t>
    <rPh sb="0" eb="3">
      <t>チュウガッコウ</t>
    </rPh>
    <rPh sb="6" eb="7">
      <t>コウ</t>
    </rPh>
    <phoneticPr fontId="1"/>
  </si>
  <si>
    <t>小学校（92校）</t>
    <rPh sb="0" eb="3">
      <t>ショウガッコウ</t>
    </rPh>
    <rPh sb="6" eb="7">
      <t>コウ</t>
    </rPh>
    <phoneticPr fontId="1"/>
  </si>
  <si>
    <t>（植木図書館）</t>
    <rPh sb="1" eb="3">
      <t>ウエキ</t>
    </rPh>
    <rPh sb="3" eb="6">
      <t>トショカン</t>
    </rPh>
    <phoneticPr fontId="1"/>
  </si>
  <si>
    <t>所　　　　　　　属</t>
    <rPh sb="0" eb="1">
      <t>トコロ</t>
    </rPh>
    <rPh sb="8" eb="9">
      <t>ゾク</t>
    </rPh>
    <phoneticPr fontId="1"/>
  </si>
  <si>
    <t>副所長</t>
    <rPh sb="0" eb="1">
      <t>フク</t>
    </rPh>
    <rPh sb="1" eb="3">
      <t>ショチョウ</t>
    </rPh>
    <phoneticPr fontId="1"/>
  </si>
  <si>
    <t>主任主事</t>
    <rPh sb="0" eb="2">
      <t>シュニン</t>
    </rPh>
    <rPh sb="2" eb="4">
      <t>シュジ</t>
    </rPh>
    <phoneticPr fontId="1"/>
  </si>
  <si>
    <t>人員（定数管理上）</t>
    <rPh sb="0" eb="2">
      <t>ジンイン</t>
    </rPh>
    <rPh sb="3" eb="5">
      <t>テイスウ</t>
    </rPh>
    <rPh sb="5" eb="7">
      <t>カンリ</t>
    </rPh>
    <rPh sb="7" eb="8">
      <t>ジョウ</t>
    </rPh>
    <phoneticPr fontId="1"/>
  </si>
  <si>
    <t>一般職</t>
    <rPh sb="0" eb="2">
      <t>イッパン</t>
    </rPh>
    <rPh sb="2" eb="3">
      <t>ショク</t>
    </rPh>
    <phoneticPr fontId="1"/>
  </si>
  <si>
    <t>人員計（短時間再任用含む）</t>
    <rPh sb="0" eb="2">
      <t>ジンイン</t>
    </rPh>
    <rPh sb="2" eb="3">
      <t>ケイ</t>
    </rPh>
    <rPh sb="4" eb="5">
      <t>ミジカ</t>
    </rPh>
    <rPh sb="5" eb="7">
      <t>ジカン</t>
    </rPh>
    <rPh sb="7" eb="8">
      <t>サイ</t>
    </rPh>
    <rPh sb="8" eb="10">
      <t>ニンヨウ</t>
    </rPh>
    <rPh sb="10" eb="11">
      <t>フク</t>
    </rPh>
    <phoneticPr fontId="1"/>
  </si>
  <si>
    <t>【定数管理上の職員】</t>
    <rPh sb="1" eb="3">
      <t>テイスウ</t>
    </rPh>
    <rPh sb="3" eb="5">
      <t>カンリ</t>
    </rPh>
    <rPh sb="5" eb="6">
      <t>ウエ</t>
    </rPh>
    <rPh sb="7" eb="9">
      <t>ショクイン</t>
    </rPh>
    <phoneticPr fontId="1"/>
  </si>
  <si>
    <t>【定数管理外の職員】</t>
    <rPh sb="1" eb="3">
      <t>テイスウ</t>
    </rPh>
    <rPh sb="3" eb="5">
      <t>カンリ</t>
    </rPh>
    <rPh sb="5" eb="6">
      <t>ガイ</t>
    </rPh>
    <rPh sb="7" eb="9">
      <t>ショクイン</t>
    </rPh>
    <phoneticPr fontId="1"/>
  </si>
  <si>
    <t>一   般   職</t>
    <rPh sb="0" eb="1">
      <t>イチ</t>
    </rPh>
    <rPh sb="4" eb="5">
      <t>パン</t>
    </rPh>
    <rPh sb="8" eb="9">
      <t>ショク</t>
    </rPh>
    <phoneticPr fontId="1"/>
  </si>
  <si>
    <t>教育職員</t>
    <rPh sb="0" eb="2">
      <t>キョウイク</t>
    </rPh>
    <rPh sb="2" eb="4">
      <t>ショクイン</t>
    </rPh>
    <phoneticPr fontId="1"/>
  </si>
  <si>
    <t>（再任用）</t>
    <rPh sb="1" eb="4">
      <t>サイニンヨウ</t>
    </rPh>
    <phoneticPr fontId="1"/>
  </si>
  <si>
    <t>（短時間再任用）</t>
    <rPh sb="1" eb="4">
      <t>タンジカン</t>
    </rPh>
    <rPh sb="4" eb="7">
      <t>サイニンヨウ</t>
    </rPh>
    <phoneticPr fontId="1"/>
  </si>
  <si>
    <t>【総計】</t>
    <rPh sb="1" eb="3">
      <t>ソウケイ</t>
    </rPh>
    <phoneticPr fontId="1"/>
  </si>
  <si>
    <t>主任指導主事</t>
    <rPh sb="0" eb="2">
      <t>シュニン</t>
    </rPh>
    <rPh sb="2" eb="4">
      <t>シドウ</t>
    </rPh>
    <rPh sb="4" eb="6">
      <t>シュジ</t>
    </rPh>
    <phoneticPr fontId="1"/>
  </si>
  <si>
    <t>主任主事・主事</t>
    <rPh sb="0" eb="2">
      <t>シュニン</t>
    </rPh>
    <rPh sb="2" eb="4">
      <t>シュジ</t>
    </rPh>
    <rPh sb="5" eb="7">
      <t>シュジ</t>
    </rPh>
    <phoneticPr fontId="1"/>
  </si>
  <si>
    <t>主任技師・技師</t>
    <rPh sb="0" eb="2">
      <t>シュニン</t>
    </rPh>
    <rPh sb="2" eb="4">
      <t>ギシ</t>
    </rPh>
    <rPh sb="5" eb="7">
      <t>ギシ</t>
    </rPh>
    <phoneticPr fontId="1"/>
  </si>
  <si>
    <t>主任技師</t>
    <rPh sb="0" eb="2">
      <t>シュニン</t>
    </rPh>
    <rPh sb="2" eb="4">
      <t>ギシ</t>
    </rPh>
    <phoneticPr fontId="1"/>
  </si>
  <si>
    <t>総合支援課</t>
    <rPh sb="0" eb="2">
      <t>ソウゴウ</t>
    </rPh>
    <rPh sb="2" eb="4">
      <t>シエン</t>
    </rPh>
    <rPh sb="4" eb="5">
      <t>カ</t>
    </rPh>
    <phoneticPr fontId="1"/>
  </si>
  <si>
    <t>（教育相談室）</t>
    <rPh sb="1" eb="3">
      <t>キョウイク</t>
    </rPh>
    <rPh sb="3" eb="6">
      <t>ソウダンシツ</t>
    </rPh>
    <phoneticPr fontId="1"/>
  </si>
  <si>
    <t>総括審議員</t>
    <rPh sb="0" eb="2">
      <t>ソウカツ</t>
    </rPh>
    <rPh sb="2" eb="4">
      <t>シンギ</t>
    </rPh>
    <rPh sb="4" eb="5">
      <t>イン</t>
    </rPh>
    <phoneticPr fontId="1"/>
  </si>
  <si>
    <t>参事等</t>
    <rPh sb="0" eb="2">
      <t>サンジ</t>
    </rPh>
    <rPh sb="2" eb="3">
      <t>トウ</t>
    </rPh>
    <phoneticPr fontId="1"/>
  </si>
  <si>
    <t>首席審議員</t>
    <rPh sb="0" eb="2">
      <t>シュセキ</t>
    </rPh>
    <rPh sb="2" eb="4">
      <t>シンギ</t>
    </rPh>
    <rPh sb="4" eb="5">
      <t>イン</t>
    </rPh>
    <phoneticPr fontId="1"/>
  </si>
  <si>
    <t>主　　　　査　　　　級</t>
    <rPh sb="0" eb="1">
      <t>シュ</t>
    </rPh>
    <rPh sb="5" eb="6">
      <t>サ</t>
    </rPh>
    <rPh sb="10" eb="11">
      <t>キュウ</t>
    </rPh>
    <phoneticPr fontId="1"/>
  </si>
  <si>
    <t>主　　幹　　級</t>
    <rPh sb="0" eb="1">
      <t>シュ</t>
    </rPh>
    <rPh sb="3" eb="4">
      <t>ミキ</t>
    </rPh>
    <rPh sb="6" eb="7">
      <t>キュウ</t>
    </rPh>
    <phoneticPr fontId="1"/>
  </si>
  <si>
    <t>課  長  級</t>
    <rPh sb="0" eb="1">
      <t>カ</t>
    </rPh>
    <rPh sb="3" eb="4">
      <t>チョウ</t>
    </rPh>
    <rPh sb="6" eb="7">
      <t>キュウ</t>
    </rPh>
    <phoneticPr fontId="1"/>
  </si>
  <si>
    <t>熊本博物館</t>
    <rPh sb="0" eb="1">
      <t>クマ</t>
    </rPh>
    <rPh sb="1" eb="2">
      <t>ホン</t>
    </rPh>
    <rPh sb="2" eb="5">
      <t>ハクブツカン</t>
    </rPh>
    <phoneticPr fontId="1"/>
  </si>
  <si>
    <t>（特別支援教育室）</t>
    <rPh sb="1" eb="3">
      <t>トクベツ</t>
    </rPh>
    <rPh sb="3" eb="8">
      <t>シエンキョウイクシツ</t>
    </rPh>
    <phoneticPr fontId="1"/>
  </si>
  <si>
    <t>学校主事・副主任</t>
    <rPh sb="0" eb="2">
      <t>ガッコウ</t>
    </rPh>
    <rPh sb="2" eb="4">
      <t>シュジ</t>
    </rPh>
    <rPh sb="5" eb="8">
      <t>フクシュニン</t>
    </rPh>
    <phoneticPr fontId="1"/>
  </si>
  <si>
    <t>教育政策課（教育次長、教育総務部長含む）</t>
    <rPh sb="0" eb="5">
      <t>キョウイクセイサクカ</t>
    </rPh>
    <rPh sb="6" eb="8">
      <t>キョウイク</t>
    </rPh>
    <rPh sb="8" eb="10">
      <t>ジチョウ</t>
    </rPh>
    <rPh sb="11" eb="13">
      <t>キョウイク</t>
    </rPh>
    <rPh sb="13" eb="15">
      <t>ソウム</t>
    </rPh>
    <rPh sb="15" eb="17">
      <t>ブチョウ</t>
    </rPh>
    <rPh sb="17" eb="18">
      <t>フク</t>
    </rPh>
    <phoneticPr fontId="1"/>
  </si>
  <si>
    <t>部 長 級</t>
    <rPh sb="0" eb="1">
      <t>ブ</t>
    </rPh>
    <rPh sb="2" eb="3">
      <t>チョウ</t>
    </rPh>
    <rPh sb="4" eb="5">
      <t>キュウ</t>
    </rPh>
    <phoneticPr fontId="1"/>
  </si>
  <si>
    <t>特別支援学校</t>
    <rPh sb="0" eb="2">
      <t>トクベツ</t>
    </rPh>
    <rPh sb="2" eb="4">
      <t>シエン</t>
    </rPh>
    <rPh sb="4" eb="6">
      <t>ガッコウ</t>
    </rPh>
    <phoneticPr fontId="1"/>
  </si>
  <si>
    <t>幼稚園（6園）</t>
    <rPh sb="0" eb="3">
      <t>ヨウチエン</t>
    </rPh>
    <rPh sb="5" eb="6">
      <t>エン</t>
    </rPh>
    <phoneticPr fontId="1"/>
  </si>
  <si>
    <t>共同調理場（13場）</t>
    <rPh sb="0" eb="2">
      <t>キョウドウ</t>
    </rPh>
    <rPh sb="2" eb="4">
      <t>チョウリ</t>
    </rPh>
    <rPh sb="4" eb="5">
      <t>バ</t>
    </rPh>
    <rPh sb="8" eb="9">
      <t>バ</t>
    </rPh>
    <phoneticPr fontId="1"/>
  </si>
  <si>
    <t>※児童相談所出向</t>
    <rPh sb="1" eb="3">
      <t>ジドウ</t>
    </rPh>
    <rPh sb="3" eb="5">
      <t>ソウダン</t>
    </rPh>
    <rPh sb="5" eb="6">
      <t>ショ</t>
    </rPh>
    <rPh sb="6" eb="8">
      <t>シュッコウ</t>
    </rPh>
    <phoneticPr fontId="1"/>
  </si>
  <si>
    <t>※ふれあい文化センター出向</t>
    <rPh sb="5" eb="7">
      <t>ブンカ</t>
    </rPh>
    <rPh sb="11" eb="13">
      <t>シュッコウ</t>
    </rPh>
    <phoneticPr fontId="1"/>
  </si>
  <si>
    <t>（教育情報室）</t>
    <rPh sb="1" eb="3">
      <t>キョウイク</t>
    </rPh>
    <rPh sb="3" eb="5">
      <t>ジョウホウ</t>
    </rPh>
    <rPh sb="5" eb="6">
      <t>シツ</t>
    </rPh>
    <phoneticPr fontId="1"/>
  </si>
  <si>
    <t>学校主事・主任</t>
    <rPh sb="0" eb="2">
      <t>ガッコウ</t>
    </rPh>
    <rPh sb="2" eb="4">
      <t>シュジ</t>
    </rPh>
    <rPh sb="5" eb="7">
      <t>シュニン</t>
    </rPh>
    <phoneticPr fontId="1"/>
  </si>
  <si>
    <t>養護教諭</t>
    <rPh sb="0" eb="2">
      <t>ヨウゴ</t>
    </rPh>
    <rPh sb="2" eb="4">
      <t>キョウユ</t>
    </rPh>
    <phoneticPr fontId="1"/>
  </si>
  <si>
    <t>栄養教諭</t>
    <rPh sb="0" eb="2">
      <t>エイヨウ</t>
    </rPh>
    <rPh sb="2" eb="4">
      <t>キョウユ</t>
    </rPh>
    <phoneticPr fontId="1"/>
  </si>
  <si>
    <t>学校栄養職員</t>
    <rPh sb="0" eb="2">
      <t>ガッコウ</t>
    </rPh>
    <rPh sb="2" eb="4">
      <t>エイヨウ</t>
    </rPh>
    <rPh sb="4" eb="6">
      <t>ショクイン</t>
    </rPh>
    <phoneticPr fontId="1"/>
  </si>
  <si>
    <t>事務職員</t>
    <rPh sb="0" eb="2">
      <t>ジム</t>
    </rPh>
    <rPh sb="2" eb="4">
      <t>ショクイン</t>
    </rPh>
    <phoneticPr fontId="1"/>
  </si>
  <si>
    <t>主査（再任用含む）</t>
    <rPh sb="0" eb="2">
      <t>シュサ</t>
    </rPh>
    <rPh sb="3" eb="6">
      <t>サイニンヨウ</t>
    </rPh>
    <rPh sb="6" eb="7">
      <t>フク</t>
    </rPh>
    <phoneticPr fontId="1"/>
  </si>
  <si>
    <t>一般職</t>
    <rPh sb="0" eb="1">
      <t>イッ</t>
    </rPh>
    <rPh sb="1" eb="2">
      <t>ハン</t>
    </rPh>
    <rPh sb="2" eb="3">
      <t>ショク</t>
    </rPh>
    <phoneticPr fontId="1"/>
  </si>
  <si>
    <t>部長・室長・所長・館長</t>
    <rPh sb="0" eb="1">
      <t>ブ</t>
    </rPh>
    <rPh sb="1" eb="2">
      <t>チョウ</t>
    </rPh>
    <rPh sb="3" eb="5">
      <t>シツチョウ</t>
    </rPh>
    <rPh sb="6" eb="8">
      <t>ショチョウ</t>
    </rPh>
    <rPh sb="9" eb="10">
      <t>カン</t>
    </rPh>
    <rPh sb="10" eb="11">
      <t>チョウ</t>
    </rPh>
    <phoneticPr fontId="1"/>
  </si>
  <si>
    <t>学校施設課</t>
    <rPh sb="0" eb="2">
      <t>ガッコウ</t>
    </rPh>
    <rPh sb="2" eb="4">
      <t>シセツ</t>
    </rPh>
    <rPh sb="4" eb="5">
      <t>カ</t>
    </rPh>
    <phoneticPr fontId="1"/>
  </si>
  <si>
    <t>講師</t>
    <rPh sb="0" eb="2">
      <t>コウシ</t>
    </rPh>
    <phoneticPr fontId="1"/>
  </si>
  <si>
    <t>養護助教諭</t>
    <rPh sb="0" eb="2">
      <t>ヨウゴ</t>
    </rPh>
    <rPh sb="2" eb="3">
      <t>ジョ</t>
    </rPh>
    <rPh sb="3" eb="5">
      <t>キョウユ</t>
    </rPh>
    <phoneticPr fontId="1"/>
  </si>
  <si>
    <t>給食技師・副主任等</t>
    <rPh sb="0" eb="2">
      <t>キュウショク</t>
    </rPh>
    <rPh sb="2" eb="4">
      <t>ギシ</t>
    </rPh>
    <rPh sb="5" eb="8">
      <t>フクシュニン</t>
    </rPh>
    <rPh sb="8" eb="9">
      <t>ナド</t>
    </rPh>
    <phoneticPr fontId="1"/>
  </si>
  <si>
    <t>指導課（学校教育部長含む）</t>
    <rPh sb="0" eb="2">
      <t>シドウ</t>
    </rPh>
    <rPh sb="2" eb="3">
      <t>カ</t>
    </rPh>
    <rPh sb="4" eb="6">
      <t>ガッコウ</t>
    </rPh>
    <phoneticPr fontId="1"/>
  </si>
  <si>
    <t>指導主事</t>
    <rPh sb="0" eb="4">
      <t>シドウシュジ</t>
    </rPh>
    <phoneticPr fontId="1"/>
  </si>
  <si>
    <t>室長・館長・事務長</t>
    <rPh sb="0" eb="1">
      <t>シツ</t>
    </rPh>
    <rPh sb="1" eb="2">
      <t>チョウ</t>
    </rPh>
    <rPh sb="3" eb="5">
      <t>カンチョウ</t>
    </rPh>
    <rPh sb="6" eb="9">
      <t>ジムチョウ</t>
    </rPh>
    <phoneticPr fontId="1"/>
  </si>
  <si>
    <t>課長・室長・所長・館長</t>
    <rPh sb="0" eb="2">
      <t>カチョウ</t>
    </rPh>
    <rPh sb="3" eb="5">
      <t>シツチョウ</t>
    </rPh>
    <rPh sb="6" eb="8">
      <t>ショチョウ</t>
    </rPh>
    <rPh sb="9" eb="11">
      <t>カンチョウ</t>
    </rPh>
    <phoneticPr fontId="1"/>
  </si>
  <si>
    <t>社会教育主事</t>
    <rPh sb="0" eb="6">
      <t>シャカイキョウイクシュジ</t>
    </rPh>
    <phoneticPr fontId="1"/>
  </si>
  <si>
    <t>課長補佐</t>
    <rPh sb="0" eb="2">
      <t>カチョウ</t>
    </rPh>
    <rPh sb="2" eb="4">
      <t>ホサ</t>
    </rPh>
    <phoneticPr fontId="1"/>
  </si>
  <si>
    <t>主事</t>
    <rPh sb="0" eb="2">
      <t>シュジ</t>
    </rPh>
    <phoneticPr fontId="1"/>
  </si>
  <si>
    <t>給食技師・主任</t>
    <rPh sb="0" eb="2">
      <t>キュウショク</t>
    </rPh>
    <rPh sb="2" eb="4">
      <t>ギシ</t>
    </rPh>
    <rPh sb="5" eb="7">
      <t>シュニン</t>
    </rPh>
    <phoneticPr fontId="1"/>
  </si>
  <si>
    <t>実習助手</t>
    <rPh sb="0" eb="4">
      <t>ジッシュウジョシュ</t>
    </rPh>
    <phoneticPr fontId="1"/>
  </si>
  <si>
    <t>放課後児童育成課</t>
    <rPh sb="0" eb="3">
      <t>ホウカゴ</t>
    </rPh>
    <rPh sb="3" eb="5">
      <t>ジドウ</t>
    </rPh>
    <rPh sb="5" eb="7">
      <t>イクセイ</t>
    </rPh>
    <rPh sb="7" eb="8">
      <t>カ</t>
    </rPh>
    <phoneticPr fontId="1"/>
  </si>
  <si>
    <t>地域教育推進課</t>
    <rPh sb="0" eb="7">
      <t>チイキキョウイクスイシンカ</t>
    </rPh>
    <phoneticPr fontId="1"/>
  </si>
  <si>
    <t>教育改革推進課</t>
    <rPh sb="0" eb="2">
      <t>キョウイク</t>
    </rPh>
    <phoneticPr fontId="1"/>
  </si>
  <si>
    <t>主幹教諭</t>
    <rPh sb="0" eb="4">
      <t>シュカンキョウユ</t>
    </rPh>
    <phoneticPr fontId="1"/>
  </si>
  <si>
    <t>副校長・教頭</t>
    <rPh sb="0" eb="3">
      <t>フクコウチョウ</t>
    </rPh>
    <rPh sb="4" eb="6">
      <t>キョウトウ</t>
    </rPh>
    <phoneticPr fontId="1"/>
  </si>
  <si>
    <t>養護助教諭</t>
    <rPh sb="0" eb="2">
      <t>ヨウゴ</t>
    </rPh>
    <rPh sb="2" eb="5">
      <t>ジョキョウユ</t>
    </rPh>
    <phoneticPr fontId="1"/>
  </si>
  <si>
    <t>学務支援課</t>
    <rPh sb="0" eb="2">
      <t>ガクム</t>
    </rPh>
    <rPh sb="2" eb="4">
      <t>シエン</t>
    </rPh>
    <rPh sb="4" eb="5">
      <t>カ</t>
    </rPh>
    <phoneticPr fontId="1"/>
  </si>
  <si>
    <t>令和8年度（2026年度）　熊本市教育委員会所属別･職種別職員数一覧</t>
    <rPh sb="0" eb="2">
      <t>レイワ</t>
    </rPh>
    <rPh sb="3" eb="5">
      <t>ネンド</t>
    </rPh>
    <rPh sb="10" eb="12">
      <t>ネンド</t>
    </rPh>
    <rPh sb="14" eb="17">
      <t>クマモトシ</t>
    </rPh>
    <rPh sb="17" eb="19">
      <t>キョウイク</t>
    </rPh>
    <rPh sb="19" eb="22">
      <t>イインカイ</t>
    </rPh>
    <rPh sb="22" eb="24">
      <t>ショゾク</t>
    </rPh>
    <rPh sb="24" eb="25">
      <t>ベツ</t>
    </rPh>
    <rPh sb="26" eb="29">
      <t>ショクシュベツ</t>
    </rPh>
    <rPh sb="29" eb="32">
      <t>ショクインスウ</t>
    </rPh>
    <rPh sb="32" eb="34">
      <t>イチラン</t>
    </rPh>
    <phoneticPr fontId="1"/>
  </si>
  <si>
    <t>令和８年（2026年）５月１日現在</t>
    <rPh sb="0" eb="2">
      <t>レイワ</t>
    </rPh>
    <rPh sb="3" eb="4">
      <t>ネン</t>
    </rPh>
    <rPh sb="9" eb="10">
      <t>ネン</t>
    </rPh>
    <rPh sb="12" eb="13">
      <t>ガツ</t>
    </rPh>
    <rPh sb="14" eb="15">
      <t>ニチ</t>
    </rPh>
    <rPh sb="15" eb="17">
      <t>ゲンザイ</t>
    </rPh>
    <phoneticPr fontId="1"/>
  </si>
  <si>
    <t>（定数管理外）</t>
    <rPh sb="1" eb="2">
      <t>サダム</t>
    </rPh>
    <rPh sb="2" eb="3">
      <t>カズ</t>
    </rPh>
    <rPh sb="3" eb="4">
      <t>カン</t>
    </rPh>
    <rPh sb="4" eb="5">
      <t>リ</t>
    </rPh>
    <rPh sb="5" eb="6">
      <t>ガイ</t>
    </rPh>
    <phoneticPr fontId="1"/>
  </si>
  <si>
    <t>担当課長・副課長・副所長・教育審議員等（再任用含む）</t>
    <rPh sb="0" eb="4">
      <t>タントウカチョウ</t>
    </rPh>
    <rPh sb="5" eb="6">
      <t>フク</t>
    </rPh>
    <rPh sb="6" eb="8">
      <t>カチョウ</t>
    </rPh>
    <rPh sb="9" eb="12">
      <t>フクショチョウ</t>
    </rPh>
    <rPh sb="13" eb="15">
      <t>キョウイク</t>
    </rPh>
    <rPh sb="14" eb="16">
      <t>シンギ</t>
    </rPh>
    <rPh sb="16" eb="17">
      <t>イン</t>
    </rPh>
    <rPh sb="17" eb="18">
      <t>トウ</t>
    </rPh>
    <rPh sb="19" eb="22">
      <t>サイニンヨウ</t>
    </rPh>
    <rPh sb="22" eb="23">
      <t>フク</t>
    </rPh>
    <phoneticPr fontId="1"/>
  </si>
  <si>
    <t>※生涯学習課、文科省出向</t>
    <rPh sb="1" eb="6">
      <t>ショウガイガクシュウカ</t>
    </rPh>
    <rPh sb="7" eb="10">
      <t>モンカショウ</t>
    </rPh>
    <phoneticPr fontId="1"/>
  </si>
  <si>
    <t>※各まちセン出向（公民館）</t>
    <rPh sb="1" eb="2">
      <t>カク</t>
    </rPh>
    <rPh sb="9" eb="12">
      <t>コウミンカン</t>
    </rPh>
    <phoneticPr fontId="1"/>
  </si>
  <si>
    <t>※こどもの権利サポートセンター出向</t>
    <phoneticPr fontId="1"/>
  </si>
  <si>
    <t>※妊娠内密相談センター出向</t>
    <rPh sb="1" eb="3">
      <t>ニンシン</t>
    </rPh>
    <rPh sb="3" eb="5">
      <t>ナイミツ</t>
    </rPh>
    <rPh sb="5" eb="7">
      <t>ソウダン</t>
    </rPh>
    <rPh sb="11" eb="13">
      <t>シュッコウ</t>
    </rPh>
    <phoneticPr fontId="1"/>
  </si>
  <si>
    <t>教諭・教員</t>
    <rPh sb="0" eb="2">
      <t>キョウユ</t>
    </rPh>
    <rPh sb="3" eb="5">
      <t>キョウイン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</si>
</sst>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0;"/>
    <numFmt numFmtId="177" formatCode="[$-411]ggge&quot;年&quot;m&quot;月&quot;d&quot;日&quot;;@"/>
    <numFmt numFmtId="178" formatCode="0_);[Red]\(0\)"/>
  </numFmts>
  <fonts count="2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2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rgb="FFCCFFFF"/>
      <name val="BIZ UDP明朝 Medium"/>
      <family val="1"/>
      <charset val="128"/>
    </font>
    <font>
      <sz val="6"/>
      <name val="BIZ UDP明朝 Medium"/>
      <family val="1"/>
      <charset val="128"/>
    </font>
    <font>
      <sz val="11"/>
      <color indexed="81"/>
      <name val="MS P ゴシック"/>
      <family val="3"/>
      <charset val="128"/>
    </font>
  </fonts>
  <fills count="4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2" tint="-9.991760002441481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CFFCC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1" borderId="120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" fillId="5" borderId="121" applyNumberFormat="0" applyFont="0" applyAlignment="0" applyProtection="0">
      <alignment vertical="center"/>
    </xf>
    <xf numFmtId="0" fontId="8" fillId="0" borderId="122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34" borderId="123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4" applyNumberFormat="0" applyFill="0" applyAlignment="0" applyProtection="0">
      <alignment vertical="center"/>
    </xf>
    <xf numFmtId="0" fontId="13" fillId="0" borderId="125" applyNumberFormat="0" applyFill="0" applyAlignment="0" applyProtection="0">
      <alignment vertical="center"/>
    </xf>
    <xf numFmtId="0" fontId="14" fillId="0" borderId="12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7" applyNumberFormat="0" applyFill="0" applyAlignment="0" applyProtection="0">
      <alignment vertical="center"/>
    </xf>
    <xf numFmtId="0" fontId="16" fillId="34" borderId="12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3" applyNumberFormat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342">
    <xf numFmtId="0" fontId="0" fillId="0" borderId="0" xfId="0" applyAlignment="1"/>
    <xf numFmtId="176" fontId="20" fillId="0" borderId="0" xfId="0" applyNumberFormat="1" applyFont="1" applyAlignment="1">
      <alignment vertical="center"/>
    </xf>
    <xf numFmtId="176" fontId="21" fillId="0" borderId="0" xfId="0" applyNumberFormat="1" applyFont="1" applyAlignment="1">
      <alignment vertical="center"/>
    </xf>
    <xf numFmtId="177" fontId="21" fillId="0" borderId="0" xfId="0" applyNumberFormat="1" applyFont="1" applyAlignment="1"/>
    <xf numFmtId="176" fontId="21" fillId="0" borderId="0" xfId="0" applyNumberFormat="1" applyFont="1" applyAlignment="1"/>
    <xf numFmtId="176" fontId="21" fillId="0" borderId="50" xfId="0" applyNumberFormat="1" applyFont="1" applyBorder="1" applyAlignment="1"/>
    <xf numFmtId="176" fontId="21" fillId="4" borderId="35" xfId="0" applyNumberFormat="1" applyFont="1" applyFill="1" applyBorder="1" applyAlignment="1">
      <alignment horizontal="center" vertical="center"/>
    </xf>
    <xf numFmtId="176" fontId="21" fillId="4" borderId="1" xfId="0" applyNumberFormat="1" applyFont="1" applyFill="1" applyBorder="1" applyAlignment="1">
      <alignment horizontal="center" vertical="center"/>
    </xf>
    <xf numFmtId="176" fontId="21" fillId="4" borderId="2" xfId="0" applyNumberFormat="1" applyFont="1" applyFill="1" applyBorder="1" applyAlignment="1">
      <alignment horizontal="center" vertical="center"/>
    </xf>
    <xf numFmtId="176" fontId="21" fillId="4" borderId="35" xfId="0" applyNumberFormat="1" applyFont="1" applyFill="1" applyBorder="1" applyAlignment="1">
      <alignment vertical="top"/>
    </xf>
    <xf numFmtId="176" fontId="21" fillId="4" borderId="1" xfId="0" applyNumberFormat="1" applyFont="1" applyFill="1" applyBorder="1" applyAlignment="1">
      <alignment horizontal="center" vertical="distributed" wrapText="1"/>
    </xf>
    <xf numFmtId="176" fontId="21" fillId="4" borderId="2" xfId="0" applyNumberFormat="1" applyFont="1" applyFill="1" applyBorder="1" applyAlignment="1">
      <alignment horizontal="center" vertical="distributed" wrapText="1"/>
    </xf>
    <xf numFmtId="178" fontId="21" fillId="4" borderId="25" xfId="0" applyNumberFormat="1" applyFont="1" applyFill="1" applyBorder="1" applyAlignment="1">
      <alignment vertical="center"/>
    </xf>
    <xf numFmtId="176" fontId="21" fillId="0" borderId="36" xfId="0" applyNumberFormat="1" applyFont="1" applyBorder="1" applyAlignment="1">
      <alignment horizontal="center" vertical="distributed" textRotation="255"/>
    </xf>
    <xf numFmtId="176" fontId="21" fillId="6" borderId="36" xfId="0" applyNumberFormat="1" applyFont="1" applyFill="1" applyBorder="1" applyAlignment="1">
      <alignment horizontal="center" vertical="distributed" textRotation="255"/>
    </xf>
    <xf numFmtId="176" fontId="21" fillId="3" borderId="36" xfId="0" applyNumberFormat="1" applyFont="1" applyFill="1" applyBorder="1" applyAlignment="1">
      <alignment horizontal="center" vertical="distributed" textRotation="255"/>
    </xf>
    <xf numFmtId="176" fontId="21" fillId="4" borderId="2" xfId="0" applyNumberFormat="1" applyFont="1" applyFill="1" applyBorder="1" applyAlignment="1">
      <alignment vertical="center" textRotation="255"/>
    </xf>
    <xf numFmtId="176" fontId="21" fillId="0" borderId="16" xfId="0" applyNumberFormat="1" applyFont="1" applyFill="1" applyBorder="1" applyAlignment="1">
      <alignment horizontal="center" vertical="distributed" textRotation="255"/>
    </xf>
    <xf numFmtId="176" fontId="21" fillId="0" borderId="36" xfId="0" applyNumberFormat="1" applyFont="1" applyFill="1" applyBorder="1" applyAlignment="1">
      <alignment horizontal="center" vertical="distributed" textRotation="255"/>
    </xf>
    <xf numFmtId="176" fontId="21" fillId="0" borderId="8" xfId="0" applyNumberFormat="1" applyFont="1" applyBorder="1" applyAlignment="1">
      <alignment horizontal="center" vertical="distributed" textRotation="255"/>
    </xf>
    <xf numFmtId="176" fontId="21" fillId="0" borderId="26" xfId="0" applyNumberFormat="1" applyFont="1" applyFill="1" applyBorder="1" applyAlignment="1">
      <alignment vertical="center"/>
    </xf>
    <xf numFmtId="176" fontId="21" fillId="4" borderId="38" xfId="0" applyNumberFormat="1" applyFont="1" applyFill="1" applyBorder="1" applyAlignment="1">
      <alignment vertical="center"/>
    </xf>
    <xf numFmtId="176" fontId="21" fillId="0" borderId="63" xfId="0" applyNumberFormat="1" applyFont="1" applyFill="1" applyBorder="1" applyAlignment="1">
      <alignment vertical="center"/>
    </xf>
    <xf numFmtId="176" fontId="21" fillId="0" borderId="21" xfId="0" applyNumberFormat="1" applyFont="1" applyBorder="1" applyAlignment="1">
      <alignment vertical="center"/>
    </xf>
    <xf numFmtId="176" fontId="21" fillId="4" borderId="21" xfId="0" applyNumberFormat="1" applyFont="1" applyFill="1" applyBorder="1" applyAlignment="1">
      <alignment vertical="center"/>
    </xf>
    <xf numFmtId="176" fontId="21" fillId="0" borderId="21" xfId="0" applyNumberFormat="1" applyFont="1" applyFill="1" applyBorder="1" applyAlignment="1">
      <alignment vertical="center"/>
    </xf>
    <xf numFmtId="176" fontId="21" fillId="40" borderId="21" xfId="0" applyNumberFormat="1" applyFont="1" applyFill="1" applyBorder="1" applyAlignment="1">
      <alignment vertical="center"/>
    </xf>
    <xf numFmtId="176" fontId="21" fillId="39" borderId="21" xfId="0" applyNumberFormat="1" applyFont="1" applyFill="1" applyBorder="1" applyAlignment="1">
      <alignment vertical="center"/>
    </xf>
    <xf numFmtId="176" fontId="21" fillId="41" borderId="21" xfId="0" applyNumberFormat="1" applyFont="1" applyFill="1" applyBorder="1" applyAlignment="1">
      <alignment vertical="center"/>
    </xf>
    <xf numFmtId="176" fontId="21" fillId="3" borderId="21" xfId="0" applyNumberFormat="1" applyFont="1" applyFill="1" applyBorder="1" applyAlignment="1">
      <alignment vertical="center"/>
    </xf>
    <xf numFmtId="176" fontId="21" fillId="6" borderId="21" xfId="0" applyNumberFormat="1" applyFont="1" applyFill="1" applyBorder="1" applyAlignment="1">
      <alignment vertical="center"/>
    </xf>
    <xf numFmtId="176" fontId="21" fillId="0" borderId="23" xfId="0" applyNumberFormat="1" applyFont="1" applyFill="1" applyBorder="1" applyAlignment="1">
      <alignment vertical="center"/>
    </xf>
    <xf numFmtId="176" fontId="21" fillId="42" borderId="21" xfId="0" applyNumberFormat="1" applyFont="1" applyFill="1" applyBorder="1" applyAlignment="1">
      <alignment vertical="center"/>
    </xf>
    <xf numFmtId="176" fontId="21" fillId="0" borderId="22" xfId="0" applyNumberFormat="1" applyFont="1" applyBorder="1" applyAlignment="1">
      <alignment vertical="center"/>
    </xf>
    <xf numFmtId="176" fontId="21" fillId="0" borderId="32" xfId="0" applyNumberFormat="1" applyFont="1" applyFill="1" applyBorder="1" applyAlignment="1">
      <alignment vertical="center"/>
    </xf>
    <xf numFmtId="176" fontId="21" fillId="4" borderId="44" xfId="0" applyNumberFormat="1" applyFont="1" applyFill="1" applyBorder="1" applyAlignment="1">
      <alignment vertical="center"/>
    </xf>
    <xf numFmtId="176" fontId="21" fillId="0" borderId="68" xfId="0" applyNumberFormat="1" applyFont="1" applyFill="1" applyBorder="1" applyAlignment="1">
      <alignment vertical="center"/>
    </xf>
    <xf numFmtId="176" fontId="21" fillId="0" borderId="19" xfId="0" applyNumberFormat="1" applyFont="1" applyBorder="1" applyAlignment="1">
      <alignment vertical="center"/>
    </xf>
    <xf numFmtId="176" fontId="21" fillId="4" borderId="19" xfId="0" applyNumberFormat="1" applyFont="1" applyFill="1" applyBorder="1" applyAlignment="1">
      <alignment vertical="center"/>
    </xf>
    <xf numFmtId="176" fontId="21" fillId="0" borderId="19" xfId="0" applyNumberFormat="1" applyFont="1" applyFill="1" applyBorder="1" applyAlignment="1">
      <alignment vertical="center"/>
    </xf>
    <xf numFmtId="176" fontId="21" fillId="40" borderId="19" xfId="0" applyNumberFormat="1" applyFont="1" applyFill="1" applyBorder="1" applyAlignment="1">
      <alignment vertical="center"/>
    </xf>
    <xf numFmtId="176" fontId="21" fillId="39" borderId="19" xfId="0" applyNumberFormat="1" applyFont="1" applyFill="1" applyBorder="1" applyAlignment="1">
      <alignment vertical="center"/>
    </xf>
    <xf numFmtId="176" fontId="21" fillId="41" borderId="19" xfId="0" applyNumberFormat="1" applyFont="1" applyFill="1" applyBorder="1" applyAlignment="1">
      <alignment vertical="center"/>
    </xf>
    <xf numFmtId="176" fontId="21" fillId="3" borderId="19" xfId="0" applyNumberFormat="1" applyFont="1" applyFill="1" applyBorder="1" applyAlignment="1">
      <alignment vertical="center"/>
    </xf>
    <xf numFmtId="176" fontId="21" fillId="6" borderId="19" xfId="0" applyNumberFormat="1" applyFont="1" applyFill="1" applyBorder="1" applyAlignment="1">
      <alignment vertical="center"/>
    </xf>
    <xf numFmtId="176" fontId="21" fillId="42" borderId="19" xfId="0" applyNumberFormat="1" applyFont="1" applyFill="1" applyBorder="1" applyAlignment="1">
      <alignment vertical="center"/>
    </xf>
    <xf numFmtId="176" fontId="21" fillId="0" borderId="20" xfId="0" applyNumberFormat="1" applyFont="1" applyBorder="1" applyAlignment="1">
      <alignment vertical="center"/>
    </xf>
    <xf numFmtId="176" fontId="21" fillId="0" borderId="28" xfId="0" applyNumberFormat="1" applyFont="1" applyFill="1" applyBorder="1" applyAlignment="1">
      <alignment vertical="center"/>
    </xf>
    <xf numFmtId="176" fontId="21" fillId="4" borderId="40" xfId="0" applyNumberFormat="1" applyFont="1" applyFill="1" applyBorder="1" applyAlignment="1">
      <alignment vertical="center"/>
    </xf>
    <xf numFmtId="176" fontId="21" fillId="0" borderId="64" xfId="0" applyNumberFormat="1" applyFont="1" applyFill="1" applyBorder="1" applyAlignment="1">
      <alignment vertical="center"/>
    </xf>
    <xf numFmtId="176" fontId="21" fillId="0" borderId="9" xfId="0" applyNumberFormat="1" applyFont="1" applyBorder="1" applyAlignment="1">
      <alignment vertical="center"/>
    </xf>
    <xf numFmtId="176" fontId="21" fillId="4" borderId="9" xfId="0" applyNumberFormat="1" applyFont="1" applyFill="1" applyBorder="1" applyAlignment="1">
      <alignment vertical="center"/>
    </xf>
    <xf numFmtId="176" fontId="21" fillId="0" borderId="9" xfId="0" applyNumberFormat="1" applyFont="1" applyFill="1" applyBorder="1" applyAlignment="1">
      <alignment vertical="center"/>
    </xf>
    <xf numFmtId="176" fontId="21" fillId="40" borderId="9" xfId="0" applyNumberFormat="1" applyFont="1" applyFill="1" applyBorder="1" applyAlignment="1">
      <alignment vertical="center"/>
    </xf>
    <xf numFmtId="176" fontId="21" fillId="39" borderId="9" xfId="0" applyNumberFormat="1" applyFont="1" applyFill="1" applyBorder="1" applyAlignment="1">
      <alignment vertical="center"/>
    </xf>
    <xf numFmtId="176" fontId="21" fillId="41" borderId="9" xfId="0" applyNumberFormat="1" applyFont="1" applyFill="1" applyBorder="1" applyAlignment="1">
      <alignment vertical="center"/>
    </xf>
    <xf numFmtId="176" fontId="21" fillId="3" borderId="9" xfId="0" applyNumberFormat="1" applyFont="1" applyFill="1" applyBorder="1" applyAlignment="1">
      <alignment vertical="center"/>
    </xf>
    <xf numFmtId="176" fontId="21" fillId="6" borderId="9" xfId="0" applyNumberFormat="1" applyFont="1" applyFill="1" applyBorder="1" applyAlignment="1">
      <alignment vertical="center"/>
    </xf>
    <xf numFmtId="176" fontId="21" fillId="42" borderId="9" xfId="0" applyNumberFormat="1" applyFont="1" applyFill="1" applyBorder="1" applyAlignment="1">
      <alignment vertical="center"/>
    </xf>
    <xf numFmtId="176" fontId="21" fillId="0" borderId="10" xfId="0" applyNumberFormat="1" applyFont="1" applyBorder="1" applyAlignment="1">
      <alignment vertical="center"/>
    </xf>
    <xf numFmtId="176" fontId="21" fillId="0" borderId="27" xfId="0" applyNumberFormat="1" applyFont="1" applyFill="1" applyBorder="1" applyAlignment="1">
      <alignment vertical="center"/>
    </xf>
    <xf numFmtId="176" fontId="21" fillId="4" borderId="39" xfId="0" applyNumberFormat="1" applyFont="1" applyFill="1" applyBorder="1" applyAlignment="1">
      <alignment vertical="center"/>
    </xf>
    <xf numFmtId="176" fontId="21" fillId="0" borderId="16" xfId="0" applyNumberFormat="1" applyFont="1" applyFill="1" applyBorder="1" applyAlignment="1">
      <alignment vertical="center"/>
    </xf>
    <xf numFmtId="176" fontId="21" fillId="0" borderId="7" xfId="0" applyNumberFormat="1" applyFont="1" applyBorder="1" applyAlignment="1">
      <alignment vertical="center"/>
    </xf>
    <xf numFmtId="176" fontId="21" fillId="4" borderId="7" xfId="0" applyNumberFormat="1" applyFont="1" applyFill="1" applyBorder="1" applyAlignment="1">
      <alignment vertical="center"/>
    </xf>
    <xf numFmtId="176" fontId="21" fillId="0" borderId="7" xfId="0" applyNumberFormat="1" applyFont="1" applyFill="1" applyBorder="1" applyAlignment="1">
      <alignment vertical="center"/>
    </xf>
    <xf numFmtId="176" fontId="21" fillId="40" borderId="7" xfId="0" applyNumberFormat="1" applyFont="1" applyFill="1" applyBorder="1" applyAlignment="1">
      <alignment vertical="center"/>
    </xf>
    <xf numFmtId="176" fontId="21" fillId="39" borderId="7" xfId="0" applyNumberFormat="1" applyFont="1" applyFill="1" applyBorder="1" applyAlignment="1">
      <alignment vertical="center"/>
    </xf>
    <xf numFmtId="176" fontId="21" fillId="41" borderId="7" xfId="0" applyNumberFormat="1" applyFont="1" applyFill="1" applyBorder="1" applyAlignment="1">
      <alignment vertical="center"/>
    </xf>
    <xf numFmtId="176" fontId="21" fillId="3" borderId="7" xfId="0" applyNumberFormat="1" applyFont="1" applyFill="1" applyBorder="1" applyAlignment="1">
      <alignment vertical="center"/>
    </xf>
    <xf numFmtId="176" fontId="21" fillId="6" borderId="7" xfId="0" applyNumberFormat="1" applyFont="1" applyFill="1" applyBorder="1" applyAlignment="1">
      <alignment vertical="center"/>
    </xf>
    <xf numFmtId="176" fontId="21" fillId="42" borderId="7" xfId="0" applyNumberFormat="1" applyFont="1" applyFill="1" applyBorder="1" applyAlignment="1">
      <alignment vertical="center"/>
    </xf>
    <xf numFmtId="176" fontId="21" fillId="0" borderId="8" xfId="0" applyNumberFormat="1" applyFont="1" applyBorder="1" applyAlignment="1">
      <alignment vertical="center"/>
    </xf>
    <xf numFmtId="176" fontId="21" fillId="0" borderId="29" xfId="0" applyNumberFormat="1" applyFont="1" applyFill="1" applyBorder="1" applyAlignment="1">
      <alignment vertical="center"/>
    </xf>
    <xf numFmtId="176" fontId="21" fillId="4" borderId="41" xfId="0" applyNumberFormat="1" applyFont="1" applyFill="1" applyBorder="1" applyAlignment="1">
      <alignment vertical="center"/>
    </xf>
    <xf numFmtId="176" fontId="21" fillId="0" borderId="65" xfId="0" applyNumberFormat="1" applyFont="1" applyFill="1" applyBorder="1" applyAlignment="1">
      <alignment vertical="center"/>
    </xf>
    <xf numFmtId="176" fontId="21" fillId="0" borderId="5" xfId="0" applyNumberFormat="1" applyFont="1" applyBorder="1" applyAlignment="1">
      <alignment vertical="center"/>
    </xf>
    <xf numFmtId="176" fontId="21" fillId="4" borderId="5" xfId="0" applyNumberFormat="1" applyFont="1" applyFill="1" applyBorder="1" applyAlignment="1">
      <alignment vertical="center"/>
    </xf>
    <xf numFmtId="176" fontId="21" fillId="0" borderId="5" xfId="0" applyNumberFormat="1" applyFont="1" applyFill="1" applyBorder="1" applyAlignment="1">
      <alignment vertical="center"/>
    </xf>
    <xf numFmtId="176" fontId="21" fillId="40" borderId="5" xfId="0" applyNumberFormat="1" applyFont="1" applyFill="1" applyBorder="1" applyAlignment="1">
      <alignment vertical="center"/>
    </xf>
    <xf numFmtId="176" fontId="21" fillId="39" borderId="5" xfId="0" applyNumberFormat="1" applyFont="1" applyFill="1" applyBorder="1" applyAlignment="1">
      <alignment vertical="center"/>
    </xf>
    <xf numFmtId="176" fontId="21" fillId="41" borderId="5" xfId="0" applyNumberFormat="1" applyFont="1" applyFill="1" applyBorder="1" applyAlignment="1">
      <alignment vertical="center"/>
    </xf>
    <xf numFmtId="176" fontId="21" fillId="3" borderId="5" xfId="0" applyNumberFormat="1" applyFont="1" applyFill="1" applyBorder="1" applyAlignment="1">
      <alignment vertical="center"/>
    </xf>
    <xf numFmtId="176" fontId="21" fillId="6" borderId="5" xfId="0" applyNumberFormat="1" applyFont="1" applyFill="1" applyBorder="1" applyAlignment="1">
      <alignment vertical="center"/>
    </xf>
    <xf numFmtId="176" fontId="21" fillId="42" borderId="5" xfId="0" applyNumberFormat="1" applyFont="1" applyFill="1" applyBorder="1" applyAlignment="1">
      <alignment vertical="center"/>
    </xf>
    <xf numFmtId="176" fontId="21" fillId="0" borderId="6" xfId="0" applyNumberFormat="1" applyFont="1" applyBorder="1" applyAlignment="1">
      <alignment vertical="center"/>
    </xf>
    <xf numFmtId="176" fontId="21" fillId="0" borderId="31" xfId="0" applyNumberFormat="1" applyFont="1" applyFill="1" applyBorder="1" applyAlignment="1">
      <alignment vertical="center"/>
    </xf>
    <xf numFmtId="176" fontId="21" fillId="4" borderId="43" xfId="0" applyNumberFormat="1" applyFont="1" applyFill="1" applyBorder="1" applyAlignment="1">
      <alignment vertical="center"/>
    </xf>
    <xf numFmtId="176" fontId="21" fillId="0" borderId="67" xfId="0" applyNumberFormat="1" applyFont="1" applyFill="1" applyBorder="1" applyAlignment="1">
      <alignment vertical="center"/>
    </xf>
    <xf numFmtId="176" fontId="21" fillId="0" borderId="23" xfId="0" applyNumberFormat="1" applyFont="1" applyBorder="1" applyAlignment="1">
      <alignment vertical="center"/>
    </xf>
    <xf numFmtId="176" fontId="21" fillId="4" borderId="23" xfId="0" applyNumberFormat="1" applyFont="1" applyFill="1" applyBorder="1" applyAlignment="1">
      <alignment vertical="center"/>
    </xf>
    <xf numFmtId="176" fontId="21" fillId="40" borderId="23" xfId="0" applyNumberFormat="1" applyFont="1" applyFill="1" applyBorder="1" applyAlignment="1">
      <alignment vertical="center"/>
    </xf>
    <xf numFmtId="176" fontId="21" fillId="39" borderId="23" xfId="0" applyNumberFormat="1" applyFont="1" applyFill="1" applyBorder="1" applyAlignment="1">
      <alignment vertical="center"/>
    </xf>
    <xf numFmtId="176" fontId="21" fillId="41" borderId="23" xfId="0" applyNumberFormat="1" applyFont="1" applyFill="1" applyBorder="1" applyAlignment="1">
      <alignment vertical="center"/>
    </xf>
    <xf numFmtId="176" fontId="21" fillId="3" borderId="23" xfId="0" applyNumberFormat="1" applyFont="1" applyFill="1" applyBorder="1" applyAlignment="1">
      <alignment vertical="center"/>
    </xf>
    <xf numFmtId="176" fontId="21" fillId="6" borderId="23" xfId="0" applyNumberFormat="1" applyFont="1" applyFill="1" applyBorder="1" applyAlignment="1">
      <alignment vertical="center"/>
    </xf>
    <xf numFmtId="176" fontId="21" fillId="42" borderId="23" xfId="0" applyNumberFormat="1" applyFont="1" applyFill="1" applyBorder="1" applyAlignment="1">
      <alignment vertical="center"/>
    </xf>
    <xf numFmtId="176" fontId="21" fillId="0" borderId="24" xfId="0" applyNumberFormat="1" applyFont="1" applyBorder="1" applyAlignment="1">
      <alignment vertical="center"/>
    </xf>
    <xf numFmtId="176" fontId="21" fillId="4" borderId="45" xfId="0" applyNumberFormat="1" applyFont="1" applyFill="1" applyBorder="1" applyAlignment="1">
      <alignment vertical="center"/>
    </xf>
    <xf numFmtId="176" fontId="21" fillId="0" borderId="69" xfId="0" applyNumberFormat="1" applyFont="1" applyFill="1" applyBorder="1" applyAlignment="1">
      <alignment vertical="center"/>
    </xf>
    <xf numFmtId="176" fontId="21" fillId="0" borderId="2" xfId="0" applyNumberFormat="1" applyFont="1" applyBorder="1" applyAlignment="1">
      <alignment vertical="center"/>
    </xf>
    <xf numFmtId="176" fontId="21" fillId="4" borderId="2" xfId="0" applyNumberFormat="1" applyFont="1" applyFill="1" applyBorder="1" applyAlignment="1">
      <alignment vertical="center"/>
    </xf>
    <xf numFmtId="176" fontId="21" fillId="0" borderId="2" xfId="0" applyNumberFormat="1" applyFont="1" applyFill="1" applyBorder="1" applyAlignment="1">
      <alignment vertical="center"/>
    </xf>
    <xf numFmtId="176" fontId="21" fillId="40" borderId="2" xfId="0" applyNumberFormat="1" applyFont="1" applyFill="1" applyBorder="1" applyAlignment="1">
      <alignment vertical="center"/>
    </xf>
    <xf numFmtId="176" fontId="21" fillId="39" borderId="2" xfId="0" applyNumberFormat="1" applyFont="1" applyFill="1" applyBorder="1" applyAlignment="1">
      <alignment vertical="center"/>
    </xf>
    <xf numFmtId="176" fontId="21" fillId="41" borderId="2" xfId="0" applyNumberFormat="1" applyFont="1" applyFill="1" applyBorder="1" applyAlignment="1">
      <alignment vertical="center"/>
    </xf>
    <xf numFmtId="176" fontId="21" fillId="3" borderId="2" xfId="0" applyNumberFormat="1" applyFont="1" applyFill="1" applyBorder="1" applyAlignment="1">
      <alignment vertical="center"/>
    </xf>
    <xf numFmtId="176" fontId="21" fillId="6" borderId="2" xfId="0" applyNumberFormat="1" applyFont="1" applyFill="1" applyBorder="1" applyAlignment="1">
      <alignment vertical="center"/>
    </xf>
    <xf numFmtId="176" fontId="21" fillId="42" borderId="2" xfId="0" applyNumberFormat="1" applyFont="1" applyFill="1" applyBorder="1" applyAlignment="1">
      <alignment vertical="center"/>
    </xf>
    <xf numFmtId="176" fontId="21" fillId="0" borderId="12" xfId="0" applyNumberFormat="1" applyFont="1" applyBorder="1" applyAlignment="1">
      <alignment vertical="center"/>
    </xf>
    <xf numFmtId="176" fontId="21" fillId="0" borderId="30" xfId="0" applyNumberFormat="1" applyFont="1" applyFill="1" applyBorder="1" applyAlignment="1">
      <alignment vertical="center"/>
    </xf>
    <xf numFmtId="176" fontId="21" fillId="4" borderId="42" xfId="0" applyNumberFormat="1" applyFont="1" applyFill="1" applyBorder="1" applyAlignment="1">
      <alignment vertical="center"/>
    </xf>
    <xf numFmtId="176" fontId="21" fillId="0" borderId="66" xfId="0" applyNumberFormat="1" applyFont="1" applyFill="1" applyBorder="1" applyAlignment="1">
      <alignment vertical="center"/>
    </xf>
    <xf numFmtId="176" fontId="21" fillId="0" borderId="17" xfId="0" applyNumberFormat="1" applyFont="1" applyBorder="1" applyAlignment="1">
      <alignment vertical="center"/>
    </xf>
    <xf numFmtId="176" fontId="21" fillId="4" borderId="17" xfId="0" applyNumberFormat="1" applyFont="1" applyFill="1" applyBorder="1" applyAlignment="1">
      <alignment vertical="center"/>
    </xf>
    <xf numFmtId="176" fontId="21" fillId="0" borderId="17" xfId="0" applyNumberFormat="1" applyFont="1" applyFill="1" applyBorder="1" applyAlignment="1">
      <alignment vertical="center"/>
    </xf>
    <xf numFmtId="176" fontId="21" fillId="40" borderId="17" xfId="0" applyNumberFormat="1" applyFont="1" applyFill="1" applyBorder="1" applyAlignment="1">
      <alignment vertical="center"/>
    </xf>
    <xf numFmtId="176" fontId="21" fillId="39" borderId="17" xfId="0" applyNumberFormat="1" applyFont="1" applyFill="1" applyBorder="1" applyAlignment="1">
      <alignment vertical="center"/>
    </xf>
    <xf numFmtId="176" fontId="21" fillId="41" borderId="17" xfId="0" applyNumberFormat="1" applyFont="1" applyFill="1" applyBorder="1" applyAlignment="1">
      <alignment vertical="center"/>
    </xf>
    <xf numFmtId="176" fontId="21" fillId="3" borderId="17" xfId="0" applyNumberFormat="1" applyFont="1" applyFill="1" applyBorder="1" applyAlignment="1">
      <alignment vertical="center"/>
    </xf>
    <xf numFmtId="176" fontId="21" fillId="6" borderId="17" xfId="0" applyNumberFormat="1" applyFont="1" applyFill="1" applyBorder="1" applyAlignment="1">
      <alignment vertical="center"/>
    </xf>
    <xf numFmtId="176" fontId="21" fillId="42" borderId="17" xfId="0" applyNumberFormat="1" applyFont="1" applyFill="1" applyBorder="1" applyAlignment="1">
      <alignment vertical="center"/>
    </xf>
    <xf numFmtId="176" fontId="21" fillId="0" borderId="18" xfId="0" applyNumberFormat="1" applyFont="1" applyBorder="1" applyAlignment="1">
      <alignment vertical="center"/>
    </xf>
    <xf numFmtId="176" fontId="21" fillId="0" borderId="70" xfId="0" applyNumberFormat="1" applyFont="1" applyFill="1" applyBorder="1" applyAlignment="1">
      <alignment vertical="center"/>
    </xf>
    <xf numFmtId="176" fontId="21" fillId="4" borderId="71" xfId="0" applyNumberFormat="1" applyFont="1" applyFill="1" applyBorder="1" applyAlignment="1">
      <alignment vertical="center"/>
    </xf>
    <xf numFmtId="176" fontId="21" fillId="0" borderId="73" xfId="0" applyNumberFormat="1" applyFont="1" applyFill="1" applyBorder="1" applyAlignment="1">
      <alignment vertical="center"/>
    </xf>
    <xf numFmtId="176" fontId="21" fillId="0" borderId="72" xfId="0" applyNumberFormat="1" applyFont="1" applyBorder="1" applyAlignment="1">
      <alignment vertical="center"/>
    </xf>
    <xf numFmtId="176" fontId="21" fillId="4" borderId="72" xfId="0" applyNumberFormat="1" applyFont="1" applyFill="1" applyBorder="1" applyAlignment="1">
      <alignment vertical="center"/>
    </xf>
    <xf numFmtId="176" fontId="21" fillId="0" borderId="72" xfId="0" applyNumberFormat="1" applyFont="1" applyFill="1" applyBorder="1" applyAlignment="1">
      <alignment vertical="center"/>
    </xf>
    <xf numFmtId="176" fontId="21" fillId="39" borderId="72" xfId="0" applyNumberFormat="1" applyFont="1" applyFill="1" applyBorder="1" applyAlignment="1">
      <alignment vertical="center"/>
    </xf>
    <xf numFmtId="176" fontId="21" fillId="41" borderId="72" xfId="0" applyNumberFormat="1" applyFont="1" applyFill="1" applyBorder="1" applyAlignment="1">
      <alignment vertical="center"/>
    </xf>
    <xf numFmtId="176" fontId="21" fillId="6" borderId="72" xfId="0" applyNumberFormat="1" applyFont="1" applyFill="1" applyBorder="1" applyAlignment="1">
      <alignment vertical="center"/>
    </xf>
    <xf numFmtId="176" fontId="21" fillId="3" borderId="72" xfId="0" applyNumberFormat="1" applyFont="1" applyFill="1" applyBorder="1" applyAlignment="1">
      <alignment vertical="center"/>
    </xf>
    <xf numFmtId="176" fontId="21" fillId="0" borderId="74" xfId="0" applyNumberFormat="1" applyFont="1" applyBorder="1" applyAlignment="1">
      <alignment vertical="center"/>
    </xf>
    <xf numFmtId="176" fontId="21" fillId="0" borderId="6" xfId="0" applyNumberFormat="1" applyFont="1" applyFill="1" applyBorder="1" applyAlignment="1">
      <alignment vertical="center"/>
    </xf>
    <xf numFmtId="176" fontId="21" fillId="0" borderId="0" xfId="0" applyNumberFormat="1" applyFont="1" applyBorder="1" applyAlignment="1">
      <alignment horizontal="right"/>
    </xf>
    <xf numFmtId="176" fontId="21" fillId="0" borderId="0" xfId="0" applyNumberFormat="1" applyFont="1" applyAlignment="1">
      <alignment vertical="center" shrinkToFit="1"/>
    </xf>
    <xf numFmtId="176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/>
    <xf numFmtId="176" fontId="21" fillId="0" borderId="0" xfId="0" applyNumberFormat="1" applyFont="1" applyFill="1" applyBorder="1" applyAlignment="1">
      <alignment horizontal="center" vertical="distributed" textRotation="255"/>
    </xf>
    <xf numFmtId="176" fontId="21" fillId="4" borderId="46" xfId="0" applyNumberFormat="1" applyFont="1" applyFill="1" applyBorder="1" applyAlignment="1">
      <alignment vertical="center" textRotation="255"/>
    </xf>
    <xf numFmtId="176" fontId="21" fillId="36" borderId="51" xfId="0" applyNumberFormat="1" applyFont="1" applyFill="1" applyBorder="1" applyAlignment="1">
      <alignment horizontal="center" vertical="distributed" textRotation="255"/>
    </xf>
    <xf numFmtId="176" fontId="21" fillId="3" borderId="37" xfId="0" applyNumberFormat="1" applyFont="1" applyFill="1" applyBorder="1" applyAlignment="1">
      <alignment horizontal="center" vertical="distributed" textRotation="255"/>
    </xf>
    <xf numFmtId="176" fontId="21" fillId="0" borderId="37" xfId="0" applyNumberFormat="1" applyFont="1" applyFill="1" applyBorder="1" applyAlignment="1">
      <alignment horizontal="center" vertical="distributed" textRotation="255"/>
    </xf>
    <xf numFmtId="176" fontId="21" fillId="0" borderId="0" xfId="0" applyNumberFormat="1" applyFont="1" applyFill="1" applyBorder="1" applyAlignment="1">
      <alignment vertical="center"/>
    </xf>
    <xf numFmtId="176" fontId="21" fillId="36" borderId="52" xfId="0" applyNumberFormat="1" applyFont="1" applyFill="1" applyBorder="1" applyAlignment="1">
      <alignment vertical="center"/>
    </xf>
    <xf numFmtId="176" fontId="21" fillId="3" borderId="22" xfId="0" applyNumberFormat="1" applyFont="1" applyFill="1" applyBorder="1" applyAlignment="1">
      <alignment vertical="center"/>
    </xf>
    <xf numFmtId="176" fontId="21" fillId="0" borderId="22" xfId="0" applyNumberFormat="1" applyFont="1" applyFill="1" applyBorder="1" applyAlignment="1">
      <alignment vertical="center"/>
    </xf>
    <xf numFmtId="176" fontId="21" fillId="36" borderId="56" xfId="0" applyNumberFormat="1" applyFont="1" applyFill="1" applyBorder="1" applyAlignment="1">
      <alignment vertical="center"/>
    </xf>
    <xf numFmtId="176" fontId="21" fillId="3" borderId="20" xfId="0" applyNumberFormat="1" applyFont="1" applyFill="1" applyBorder="1" applyAlignment="1">
      <alignment vertical="center"/>
    </xf>
    <xf numFmtId="176" fontId="21" fillId="0" borderId="20" xfId="0" applyNumberFormat="1" applyFont="1" applyFill="1" applyBorder="1" applyAlignment="1">
      <alignment vertical="center"/>
    </xf>
    <xf numFmtId="176" fontId="21" fillId="36" borderId="34" xfId="0" applyNumberFormat="1" applyFont="1" applyFill="1" applyBorder="1" applyAlignment="1">
      <alignment vertical="center"/>
    </xf>
    <xf numFmtId="176" fontId="21" fillId="3" borderId="8" xfId="0" applyNumberFormat="1" applyFont="1" applyFill="1" applyBorder="1" applyAlignment="1">
      <alignment vertical="center"/>
    </xf>
    <xf numFmtId="176" fontId="21" fillId="0" borderId="8" xfId="0" applyNumberFormat="1" applyFont="1" applyFill="1" applyBorder="1" applyAlignment="1">
      <alignment vertical="center"/>
    </xf>
    <xf numFmtId="176" fontId="21" fillId="36" borderId="54" xfId="0" applyNumberFormat="1" applyFont="1" applyFill="1" applyBorder="1" applyAlignment="1">
      <alignment vertical="center"/>
    </xf>
    <xf numFmtId="176" fontId="21" fillId="3" borderId="6" xfId="0" applyNumberFormat="1" applyFont="1" applyFill="1" applyBorder="1" applyAlignment="1">
      <alignment vertical="center"/>
    </xf>
    <xf numFmtId="176" fontId="21" fillId="4" borderId="57" xfId="0" applyNumberFormat="1" applyFont="1" applyFill="1" applyBorder="1" applyAlignment="1">
      <alignment vertical="center"/>
    </xf>
    <xf numFmtId="176" fontId="21" fillId="36" borderId="62" xfId="0" applyNumberFormat="1" applyFont="1" applyFill="1" applyBorder="1" applyAlignment="1">
      <alignment vertical="center"/>
    </xf>
    <xf numFmtId="176" fontId="21" fillId="3" borderId="24" xfId="0" applyNumberFormat="1" applyFont="1" applyFill="1" applyBorder="1" applyAlignment="1">
      <alignment vertical="center"/>
    </xf>
    <xf numFmtId="176" fontId="21" fillId="0" borderId="24" xfId="0" applyNumberFormat="1" applyFont="1" applyFill="1" applyBorder="1" applyAlignment="1">
      <alignment vertical="center"/>
    </xf>
    <xf numFmtId="176" fontId="21" fillId="36" borderId="1" xfId="0" applyNumberFormat="1" applyFont="1" applyFill="1" applyBorder="1" applyAlignment="1">
      <alignment vertical="center"/>
    </xf>
    <xf numFmtId="176" fontId="21" fillId="3" borderId="12" xfId="0" applyNumberFormat="1" applyFont="1" applyFill="1" applyBorder="1" applyAlignment="1">
      <alignment vertical="center"/>
    </xf>
    <xf numFmtId="176" fontId="21" fillId="0" borderId="12" xfId="0" applyNumberFormat="1" applyFont="1" applyFill="1" applyBorder="1" applyAlignment="1">
      <alignment vertical="center"/>
    </xf>
    <xf numFmtId="176" fontId="21" fillId="36" borderId="55" xfId="0" applyNumberFormat="1" applyFont="1" applyFill="1" applyBorder="1" applyAlignment="1">
      <alignment vertical="center"/>
    </xf>
    <xf numFmtId="176" fontId="21" fillId="3" borderId="18" xfId="0" applyNumberFormat="1" applyFont="1" applyFill="1" applyBorder="1" applyAlignment="1">
      <alignment vertical="center"/>
    </xf>
    <xf numFmtId="176" fontId="21" fillId="0" borderId="18" xfId="0" applyNumberFormat="1" applyFont="1" applyFill="1" applyBorder="1" applyAlignment="1">
      <alignment vertical="center"/>
    </xf>
    <xf numFmtId="176" fontId="21" fillId="0" borderId="58" xfId="0" applyNumberFormat="1" applyFont="1" applyBorder="1" applyAlignment="1">
      <alignment vertical="center"/>
    </xf>
    <xf numFmtId="176" fontId="21" fillId="6" borderId="58" xfId="0" applyNumberFormat="1" applyFont="1" applyFill="1" applyBorder="1" applyAlignment="1">
      <alignment vertical="center"/>
    </xf>
    <xf numFmtId="176" fontId="21" fillId="36" borderId="59" xfId="0" applyNumberFormat="1" applyFont="1" applyFill="1" applyBorder="1" applyAlignment="1">
      <alignment vertical="center"/>
    </xf>
    <xf numFmtId="176" fontId="21" fillId="3" borderId="60" xfId="0" applyNumberFormat="1" applyFont="1" applyFill="1" applyBorder="1" applyAlignment="1">
      <alignment vertical="center"/>
    </xf>
    <xf numFmtId="176" fontId="21" fillId="0" borderId="60" xfId="0" applyNumberFormat="1" applyFont="1" applyFill="1" applyBorder="1" applyAlignment="1">
      <alignment vertical="center"/>
    </xf>
    <xf numFmtId="176" fontId="21" fillId="0" borderId="61" xfId="0" applyNumberFormat="1" applyFont="1" applyFill="1" applyBorder="1" applyAlignment="1">
      <alignment vertical="center"/>
    </xf>
    <xf numFmtId="176" fontId="21" fillId="36" borderId="53" xfId="0" applyNumberFormat="1" applyFont="1" applyFill="1" applyBorder="1" applyAlignment="1">
      <alignment vertical="center"/>
    </xf>
    <xf numFmtId="176" fontId="21" fillId="3" borderId="10" xfId="0" applyNumberFormat="1" applyFont="1" applyFill="1" applyBorder="1" applyAlignment="1">
      <alignment vertical="center"/>
    </xf>
    <xf numFmtId="176" fontId="21" fillId="0" borderId="10" xfId="0" applyNumberFormat="1" applyFont="1" applyFill="1" applyBorder="1" applyAlignment="1">
      <alignment vertical="center"/>
    </xf>
    <xf numFmtId="176" fontId="21" fillId="0" borderId="33" xfId="0" applyNumberFormat="1" applyFont="1" applyFill="1" applyBorder="1" applyAlignment="1">
      <alignment vertical="center"/>
    </xf>
    <xf numFmtId="176" fontId="21" fillId="36" borderId="75" xfId="0" applyNumberFormat="1" applyFont="1" applyFill="1" applyBorder="1" applyAlignment="1">
      <alignment vertical="center"/>
    </xf>
    <xf numFmtId="176" fontId="21" fillId="3" borderId="74" xfId="0" applyNumberFormat="1" applyFont="1" applyFill="1" applyBorder="1" applyAlignment="1">
      <alignment vertical="center"/>
    </xf>
    <xf numFmtId="176" fontId="21" fillId="0" borderId="74" xfId="0" applyNumberFormat="1" applyFont="1" applyFill="1" applyBorder="1" applyAlignment="1">
      <alignment vertical="center"/>
    </xf>
    <xf numFmtId="176" fontId="21" fillId="4" borderId="13" xfId="0" applyNumberFormat="1" applyFont="1" applyFill="1" applyBorder="1" applyAlignment="1">
      <alignment vertical="center" shrinkToFit="1"/>
    </xf>
    <xf numFmtId="176" fontId="21" fillId="4" borderId="3" xfId="0" applyNumberFormat="1" applyFont="1" applyFill="1" applyBorder="1" applyAlignment="1">
      <alignment vertical="center" shrinkToFit="1"/>
    </xf>
    <xf numFmtId="176" fontId="21" fillId="4" borderId="47" xfId="0" applyNumberFormat="1" applyFont="1" applyFill="1" applyBorder="1" applyAlignment="1">
      <alignment vertical="center" shrinkToFit="1"/>
    </xf>
    <xf numFmtId="176" fontId="21" fillId="39" borderId="13" xfId="0" applyNumberFormat="1" applyFont="1" applyFill="1" applyBorder="1" applyAlignment="1">
      <alignment vertical="center" shrinkToFit="1"/>
    </xf>
    <xf numFmtId="176" fontId="21" fillId="41" borderId="13" xfId="0" applyNumberFormat="1" applyFont="1" applyFill="1" applyBorder="1" applyAlignment="1">
      <alignment vertical="center" shrinkToFit="1"/>
    </xf>
    <xf numFmtId="176" fontId="21" fillId="2" borderId="13" xfId="0" applyNumberFormat="1" applyFont="1" applyFill="1" applyBorder="1" applyAlignment="1">
      <alignment vertical="center" shrinkToFit="1"/>
    </xf>
    <xf numFmtId="176" fontId="21" fillId="24" borderId="13" xfId="0" applyNumberFormat="1" applyFont="1" applyFill="1" applyBorder="1" applyAlignment="1">
      <alignment vertical="center" shrinkToFit="1"/>
    </xf>
    <xf numFmtId="176" fontId="23" fillId="38" borderId="13" xfId="0" applyNumberFormat="1" applyFont="1" applyFill="1" applyBorder="1" applyAlignment="1">
      <alignment vertical="center" shrinkToFit="1"/>
    </xf>
    <xf numFmtId="176" fontId="21" fillId="4" borderId="14" xfId="0" applyNumberFormat="1" applyFont="1" applyFill="1" applyBorder="1" applyAlignment="1">
      <alignment vertical="center" shrinkToFit="1"/>
    </xf>
    <xf numFmtId="176" fontId="21" fillId="0" borderId="0" xfId="0" applyNumberFormat="1" applyFont="1" applyFill="1" applyBorder="1" applyAlignment="1">
      <alignment vertical="center" shrinkToFit="1"/>
    </xf>
    <xf numFmtId="176" fontId="21" fillId="36" borderId="13" xfId="0" applyNumberFormat="1" applyFont="1" applyFill="1" applyBorder="1" applyAlignment="1">
      <alignment vertical="center" shrinkToFit="1"/>
    </xf>
    <xf numFmtId="176" fontId="21" fillId="24" borderId="14" xfId="0" applyNumberFormat="1" applyFont="1" applyFill="1" applyBorder="1" applyAlignment="1">
      <alignment vertical="center" shrinkToFit="1"/>
    </xf>
    <xf numFmtId="176" fontId="21" fillId="0" borderId="0" xfId="0" applyNumberFormat="1" applyFont="1" applyAlignment="1">
      <alignment shrinkToFit="1"/>
    </xf>
    <xf numFmtId="176" fontId="21" fillId="0" borderId="36" xfId="0" applyNumberFormat="1" applyFont="1" applyBorder="1" applyAlignment="1">
      <alignment horizontal="center" vertical="top" textRotation="255" wrapText="1"/>
    </xf>
    <xf numFmtId="176" fontId="21" fillId="4" borderId="46" xfId="0" applyNumberFormat="1" applyFont="1" applyFill="1" applyBorder="1" applyAlignment="1">
      <alignment horizontal="center" vertical="top" textRotation="255" wrapText="1"/>
    </xf>
    <xf numFmtId="176" fontId="21" fillId="0" borderId="77" xfId="0" applyNumberFormat="1" applyFont="1" applyFill="1" applyBorder="1" applyAlignment="1">
      <alignment vertical="center" shrinkToFit="1"/>
    </xf>
    <xf numFmtId="176" fontId="21" fillId="4" borderId="78" xfId="0" applyNumberFormat="1" applyFont="1" applyFill="1" applyBorder="1" applyAlignment="1">
      <alignment vertical="center" shrinkToFit="1"/>
    </xf>
    <xf numFmtId="176" fontId="21" fillId="0" borderId="79" xfId="0" applyNumberFormat="1" applyFont="1" applyFill="1" applyBorder="1" applyAlignment="1">
      <alignment vertical="center" shrinkToFit="1"/>
    </xf>
    <xf numFmtId="176" fontId="21" fillId="0" borderId="80" xfId="0" applyNumberFormat="1" applyFont="1" applyBorder="1" applyAlignment="1">
      <alignment vertical="center" shrinkToFit="1"/>
    </xf>
    <xf numFmtId="176" fontId="21" fillId="4" borderId="80" xfId="0" applyNumberFormat="1" applyFont="1" applyFill="1" applyBorder="1" applyAlignment="1">
      <alignment vertical="center" shrinkToFit="1"/>
    </xf>
    <xf numFmtId="176" fontId="21" fillId="0" borderId="80" xfId="0" applyNumberFormat="1" applyFont="1" applyFill="1" applyBorder="1" applyAlignment="1">
      <alignment vertical="center" shrinkToFit="1"/>
    </xf>
    <xf numFmtId="176" fontId="21" fillId="40" borderId="80" xfId="0" applyNumberFormat="1" applyFont="1" applyFill="1" applyBorder="1" applyAlignment="1">
      <alignment vertical="center" shrinkToFit="1"/>
    </xf>
    <xf numFmtId="176" fontId="21" fillId="39" borderId="80" xfId="0" applyNumberFormat="1" applyFont="1" applyFill="1" applyBorder="1" applyAlignment="1">
      <alignment vertical="center" shrinkToFit="1"/>
    </xf>
    <xf numFmtId="176" fontId="21" fillId="41" borderId="80" xfId="0" applyNumberFormat="1" applyFont="1" applyFill="1" applyBorder="1" applyAlignment="1">
      <alignment vertical="center" shrinkToFit="1"/>
    </xf>
    <xf numFmtId="176" fontId="21" fillId="3" borderId="80" xfId="0" applyNumberFormat="1" applyFont="1" applyFill="1" applyBorder="1" applyAlignment="1">
      <alignment vertical="center" shrinkToFit="1"/>
    </xf>
    <xf numFmtId="176" fontId="21" fillId="6" borderId="80" xfId="0" applyNumberFormat="1" applyFont="1" applyFill="1" applyBorder="1" applyAlignment="1">
      <alignment vertical="center" shrinkToFit="1"/>
    </xf>
    <xf numFmtId="176" fontId="21" fillId="4" borderId="88" xfId="0" applyNumberFormat="1" applyFont="1" applyFill="1" applyBorder="1" applyAlignment="1">
      <alignment vertical="center" shrinkToFit="1"/>
    </xf>
    <xf numFmtId="176" fontId="21" fillId="42" borderId="80" xfId="0" applyNumberFormat="1" applyFont="1" applyFill="1" applyBorder="1" applyAlignment="1">
      <alignment vertical="center" shrinkToFit="1"/>
    </xf>
    <xf numFmtId="176" fontId="21" fillId="0" borderId="81" xfId="0" applyNumberFormat="1" applyFont="1" applyFill="1" applyBorder="1" applyAlignment="1">
      <alignment vertical="center" shrinkToFit="1"/>
    </xf>
    <xf numFmtId="176" fontId="21" fillId="36" borderId="86" xfId="0" applyNumberFormat="1" applyFont="1" applyFill="1" applyBorder="1" applyAlignment="1">
      <alignment vertical="center" shrinkToFit="1"/>
    </xf>
    <xf numFmtId="176" fontId="21" fillId="3" borderId="81" xfId="0" applyNumberFormat="1" applyFont="1" applyFill="1" applyBorder="1" applyAlignment="1">
      <alignment vertical="center" shrinkToFit="1"/>
    </xf>
    <xf numFmtId="176" fontId="21" fillId="0" borderId="29" xfId="0" applyNumberFormat="1" applyFont="1" applyFill="1" applyBorder="1" applyAlignment="1">
      <alignment vertical="center" shrinkToFit="1"/>
    </xf>
    <xf numFmtId="176" fontId="21" fillId="4" borderId="41" xfId="0" applyNumberFormat="1" applyFont="1" applyFill="1" applyBorder="1" applyAlignment="1">
      <alignment vertical="center" shrinkToFit="1"/>
    </xf>
    <xf numFmtId="176" fontId="21" fillId="0" borderId="65" xfId="0" applyNumberFormat="1" applyFont="1" applyFill="1" applyBorder="1" applyAlignment="1">
      <alignment vertical="center" shrinkToFit="1"/>
    </xf>
    <xf numFmtId="176" fontId="21" fillId="0" borderId="5" xfId="0" applyNumberFormat="1" applyFont="1" applyBorder="1" applyAlignment="1">
      <alignment vertical="center" shrinkToFit="1"/>
    </xf>
    <xf numFmtId="176" fontId="21" fillId="4" borderId="5" xfId="0" applyNumberFormat="1" applyFont="1" applyFill="1" applyBorder="1" applyAlignment="1">
      <alignment vertical="center" shrinkToFit="1"/>
    </xf>
    <xf numFmtId="176" fontId="21" fillId="0" borderId="5" xfId="0" applyNumberFormat="1" applyFont="1" applyFill="1" applyBorder="1" applyAlignment="1">
      <alignment vertical="center" shrinkToFit="1"/>
    </xf>
    <xf numFmtId="176" fontId="21" fillId="40" borderId="5" xfId="0" applyNumberFormat="1" applyFont="1" applyFill="1" applyBorder="1" applyAlignment="1">
      <alignment vertical="center" shrinkToFit="1"/>
    </xf>
    <xf numFmtId="176" fontId="21" fillId="39" borderId="5" xfId="0" applyNumberFormat="1" applyFont="1" applyFill="1" applyBorder="1" applyAlignment="1">
      <alignment vertical="center" shrinkToFit="1"/>
    </xf>
    <xf numFmtId="176" fontId="21" fillId="41" borderId="5" xfId="0" applyNumberFormat="1" applyFont="1" applyFill="1" applyBorder="1" applyAlignment="1">
      <alignment vertical="center" shrinkToFit="1"/>
    </xf>
    <xf numFmtId="176" fontId="21" fillId="3" borderId="5" xfId="0" applyNumberFormat="1" applyFont="1" applyFill="1" applyBorder="1" applyAlignment="1">
      <alignment vertical="center" shrinkToFit="1"/>
    </xf>
    <xf numFmtId="176" fontId="21" fillId="6" borderId="5" xfId="0" applyNumberFormat="1" applyFont="1" applyFill="1" applyBorder="1" applyAlignment="1">
      <alignment vertical="center" shrinkToFit="1"/>
    </xf>
    <xf numFmtId="176" fontId="21" fillId="42" borderId="5" xfId="0" applyNumberFormat="1" applyFont="1" applyFill="1" applyBorder="1" applyAlignment="1">
      <alignment vertical="center" shrinkToFit="1"/>
    </xf>
    <xf numFmtId="176" fontId="21" fillId="0" borderId="6" xfId="0" applyNumberFormat="1" applyFont="1" applyFill="1" applyBorder="1" applyAlignment="1">
      <alignment vertical="center" shrinkToFit="1"/>
    </xf>
    <xf numFmtId="176" fontId="21" fillId="36" borderId="54" xfId="0" applyNumberFormat="1" applyFont="1" applyFill="1" applyBorder="1" applyAlignment="1">
      <alignment vertical="center" shrinkToFit="1"/>
    </xf>
    <xf numFmtId="176" fontId="21" fillId="3" borderId="6" xfId="0" applyNumberFormat="1" applyFont="1" applyFill="1" applyBorder="1" applyAlignment="1">
      <alignment vertical="center" shrinkToFit="1"/>
    </xf>
    <xf numFmtId="176" fontId="21" fillId="0" borderId="4" xfId="0" applyNumberFormat="1" applyFont="1" applyFill="1" applyBorder="1" applyAlignment="1">
      <alignment vertical="center" shrinkToFit="1"/>
    </xf>
    <xf numFmtId="176" fontId="21" fillId="4" borderId="82" xfId="0" applyNumberFormat="1" applyFont="1" applyFill="1" applyBorder="1" applyAlignment="1">
      <alignment vertical="center" shrinkToFit="1"/>
    </xf>
    <xf numFmtId="176" fontId="21" fillId="0" borderId="83" xfId="0" applyNumberFormat="1" applyFont="1" applyFill="1" applyBorder="1" applyAlignment="1">
      <alignment vertical="center" shrinkToFit="1"/>
    </xf>
    <xf numFmtId="176" fontId="21" fillId="0" borderId="84" xfId="0" applyNumberFormat="1" applyFont="1" applyBorder="1" applyAlignment="1">
      <alignment vertical="center" shrinkToFit="1"/>
    </xf>
    <xf numFmtId="176" fontId="21" fillId="4" borderId="84" xfId="0" applyNumberFormat="1" applyFont="1" applyFill="1" applyBorder="1" applyAlignment="1">
      <alignment vertical="center" shrinkToFit="1"/>
    </xf>
    <xf numFmtId="176" fontId="21" fillId="0" borderId="84" xfId="0" applyNumberFormat="1" applyFont="1" applyFill="1" applyBorder="1" applyAlignment="1">
      <alignment vertical="center" shrinkToFit="1"/>
    </xf>
    <xf numFmtId="176" fontId="21" fillId="40" borderId="84" xfId="0" applyNumberFormat="1" applyFont="1" applyFill="1" applyBorder="1" applyAlignment="1">
      <alignment vertical="center" shrinkToFit="1"/>
    </xf>
    <xf numFmtId="176" fontId="21" fillId="39" borderId="84" xfId="0" applyNumberFormat="1" applyFont="1" applyFill="1" applyBorder="1" applyAlignment="1">
      <alignment vertical="center" shrinkToFit="1"/>
    </xf>
    <xf numFmtId="176" fontId="21" fillId="41" borderId="84" xfId="0" applyNumberFormat="1" applyFont="1" applyFill="1" applyBorder="1" applyAlignment="1">
      <alignment vertical="center" shrinkToFit="1"/>
    </xf>
    <xf numFmtId="176" fontId="21" fillId="3" borderId="84" xfId="0" applyNumberFormat="1" applyFont="1" applyFill="1" applyBorder="1" applyAlignment="1">
      <alignment vertical="center" shrinkToFit="1"/>
    </xf>
    <xf numFmtId="176" fontId="21" fillId="6" borderId="84" xfId="0" applyNumberFormat="1" applyFont="1" applyFill="1" applyBorder="1" applyAlignment="1">
      <alignment vertical="center" shrinkToFit="1"/>
    </xf>
    <xf numFmtId="176" fontId="21" fillId="4" borderId="23" xfId="0" applyNumberFormat="1" applyFont="1" applyFill="1" applyBorder="1" applyAlignment="1">
      <alignment vertical="center" shrinkToFit="1"/>
    </xf>
    <xf numFmtId="176" fontId="21" fillId="42" borderId="84" xfId="0" applyNumberFormat="1" applyFont="1" applyFill="1" applyBorder="1" applyAlignment="1">
      <alignment vertical="center" shrinkToFit="1"/>
    </xf>
    <xf numFmtId="176" fontId="21" fillId="4" borderId="2" xfId="0" applyNumberFormat="1" applyFont="1" applyFill="1" applyBorder="1" applyAlignment="1">
      <alignment vertical="center" shrinkToFit="1"/>
    </xf>
    <xf numFmtId="176" fontId="21" fillId="0" borderId="85" xfId="0" applyNumberFormat="1" applyFont="1" applyFill="1" applyBorder="1" applyAlignment="1">
      <alignment vertical="center" shrinkToFit="1"/>
    </xf>
    <xf numFmtId="176" fontId="21" fillId="36" borderId="87" xfId="0" applyNumberFormat="1" applyFont="1" applyFill="1" applyBorder="1" applyAlignment="1">
      <alignment vertical="center" shrinkToFit="1"/>
    </xf>
    <xf numFmtId="176" fontId="21" fillId="3" borderId="85" xfId="0" applyNumberFormat="1" applyFont="1" applyFill="1" applyBorder="1" applyAlignment="1">
      <alignment vertical="center" shrinkToFit="1"/>
    </xf>
    <xf numFmtId="176" fontId="21" fillId="4" borderId="4" xfId="0" applyNumberFormat="1" applyFont="1" applyFill="1" applyBorder="1" applyAlignment="1">
      <alignment vertical="center" shrinkToFit="1"/>
    </xf>
    <xf numFmtId="176" fontId="21" fillId="4" borderId="46" xfId="0" applyNumberFormat="1" applyFont="1" applyFill="1" applyBorder="1" applyAlignment="1">
      <alignment vertical="center" shrinkToFit="1"/>
    </xf>
    <xf numFmtId="176" fontId="21" fillId="4" borderId="11" xfId="0" applyNumberFormat="1" applyFont="1" applyFill="1" applyBorder="1" applyAlignment="1">
      <alignment vertical="center" shrinkToFit="1"/>
    </xf>
    <xf numFmtId="176" fontId="21" fillId="4" borderId="15" xfId="0" applyNumberFormat="1" applyFont="1" applyFill="1" applyBorder="1" applyAlignment="1">
      <alignment vertical="center" shrinkToFit="1"/>
    </xf>
    <xf numFmtId="176" fontId="21" fillId="37" borderId="112" xfId="0" applyNumberFormat="1" applyFont="1" applyFill="1" applyBorder="1" applyAlignment="1">
      <alignment horizontal="distributed" vertical="center" shrinkToFit="1"/>
    </xf>
    <xf numFmtId="176" fontId="21" fillId="37" borderId="113" xfId="0" applyNumberFormat="1" applyFont="1" applyFill="1" applyBorder="1" applyAlignment="1">
      <alignment horizontal="distributed" vertical="center" shrinkToFit="1"/>
    </xf>
    <xf numFmtId="176" fontId="21" fillId="4" borderId="112" xfId="0" applyNumberFormat="1" applyFont="1" applyFill="1" applyBorder="1" applyAlignment="1">
      <alignment horizontal="center" vertical="center" shrinkToFit="1"/>
    </xf>
    <xf numFmtId="176" fontId="21" fillId="4" borderId="113" xfId="0" applyNumberFormat="1" applyFont="1" applyFill="1" applyBorder="1" applyAlignment="1">
      <alignment horizontal="center" vertical="center" shrinkToFit="1"/>
    </xf>
    <xf numFmtId="176" fontId="21" fillId="4" borderId="114" xfId="0" applyNumberFormat="1" applyFont="1" applyFill="1" applyBorder="1" applyAlignment="1">
      <alignment horizontal="center" vertical="center" shrinkToFit="1"/>
    </xf>
    <xf numFmtId="176" fontId="21" fillId="4" borderId="115" xfId="0" applyNumberFormat="1" applyFont="1" applyFill="1" applyBorder="1" applyAlignment="1">
      <alignment horizontal="center" vertical="center" shrinkToFit="1"/>
    </xf>
    <xf numFmtId="176" fontId="21" fillId="37" borderId="118" xfId="0" applyNumberFormat="1" applyFont="1" applyFill="1" applyBorder="1" applyAlignment="1">
      <alignment horizontal="distributed" vertical="center"/>
    </xf>
    <xf numFmtId="0" fontId="21" fillId="37" borderId="119" xfId="0" applyFont="1" applyFill="1" applyBorder="1" applyAlignment="1">
      <alignment horizontal="distributed" vertical="center"/>
    </xf>
    <xf numFmtId="176" fontId="21" fillId="37" borderId="96" xfId="0" applyNumberFormat="1" applyFont="1" applyFill="1" applyBorder="1" applyAlignment="1">
      <alignment horizontal="distributed" vertical="center"/>
    </xf>
    <xf numFmtId="0" fontId="21" fillId="37" borderId="97" xfId="0" applyFont="1" applyFill="1" applyBorder="1" applyAlignment="1">
      <alignment horizontal="distributed" vertical="center"/>
    </xf>
    <xf numFmtId="176" fontId="21" fillId="37" borderId="100" xfId="0" applyNumberFormat="1" applyFont="1" applyFill="1" applyBorder="1" applyAlignment="1">
      <alignment horizontal="distributed" vertical="center" shrinkToFit="1"/>
    </xf>
    <xf numFmtId="176" fontId="21" fillId="37" borderId="101" xfId="0" applyNumberFormat="1" applyFont="1" applyFill="1" applyBorder="1" applyAlignment="1">
      <alignment horizontal="distributed" vertical="center" shrinkToFit="1"/>
    </xf>
    <xf numFmtId="176" fontId="21" fillId="37" borderId="104" xfId="0" applyNumberFormat="1" applyFont="1" applyFill="1" applyBorder="1" applyAlignment="1">
      <alignment horizontal="distributed" vertical="center"/>
    </xf>
    <xf numFmtId="0" fontId="21" fillId="37" borderId="105" xfId="0" applyFont="1" applyFill="1" applyBorder="1" applyAlignment="1">
      <alignment horizontal="distributed" vertical="center"/>
    </xf>
    <xf numFmtId="176" fontId="21" fillId="37" borderId="106" xfId="0" applyNumberFormat="1" applyFont="1" applyFill="1" applyBorder="1" applyAlignment="1">
      <alignment horizontal="distributed" vertical="center"/>
    </xf>
    <xf numFmtId="176" fontId="21" fillId="37" borderId="107" xfId="0" applyNumberFormat="1" applyFont="1" applyFill="1" applyBorder="1" applyAlignment="1">
      <alignment horizontal="distributed" vertical="center"/>
    </xf>
    <xf numFmtId="176" fontId="21" fillId="0" borderId="108" xfId="0" applyNumberFormat="1" applyFont="1" applyFill="1" applyBorder="1" applyAlignment="1">
      <alignment horizontal="distributed" vertical="center"/>
    </xf>
    <xf numFmtId="176" fontId="21" fillId="0" borderId="109" xfId="0" applyNumberFormat="1" applyFont="1" applyFill="1" applyBorder="1" applyAlignment="1">
      <alignment horizontal="distributed" vertical="center"/>
    </xf>
    <xf numFmtId="176" fontId="21" fillId="4" borderId="110" xfId="0" applyNumberFormat="1" applyFont="1" applyFill="1" applyBorder="1" applyAlignment="1">
      <alignment horizontal="center" vertical="center" shrinkToFit="1"/>
    </xf>
    <xf numFmtId="176" fontId="21" fillId="4" borderId="111" xfId="0" applyNumberFormat="1" applyFont="1" applyFill="1" applyBorder="1" applyAlignment="1">
      <alignment horizontal="center" vertical="center" shrinkToFit="1"/>
    </xf>
    <xf numFmtId="176" fontId="21" fillId="37" borderId="116" xfId="0" applyNumberFormat="1" applyFont="1" applyFill="1" applyBorder="1" applyAlignment="1">
      <alignment horizontal="distributed" vertical="center" shrinkToFit="1"/>
    </xf>
    <xf numFmtId="176" fontId="21" fillId="37" borderId="117" xfId="0" applyNumberFormat="1" applyFont="1" applyFill="1" applyBorder="1" applyAlignment="1">
      <alignment horizontal="distributed" vertical="center" shrinkToFit="1"/>
    </xf>
    <xf numFmtId="176" fontId="21" fillId="37" borderId="98" xfId="0" applyNumberFormat="1" applyFont="1" applyFill="1" applyBorder="1" applyAlignment="1">
      <alignment horizontal="distributed" vertical="center"/>
    </xf>
    <xf numFmtId="0" fontId="21" fillId="37" borderId="99" xfId="0" applyFont="1" applyFill="1" applyBorder="1" applyAlignment="1">
      <alignment horizontal="distributed" vertical="center"/>
    </xf>
    <xf numFmtId="176" fontId="21" fillId="37" borderId="102" xfId="0" applyNumberFormat="1" applyFont="1" applyFill="1" applyBorder="1" applyAlignment="1">
      <alignment horizontal="distributed" vertical="center"/>
    </xf>
    <xf numFmtId="0" fontId="21" fillId="37" borderId="103" xfId="0" applyFont="1" applyFill="1" applyBorder="1" applyAlignment="1">
      <alignment horizontal="distributed" vertical="center"/>
    </xf>
    <xf numFmtId="176" fontId="21" fillId="37" borderId="35" xfId="0" applyNumberFormat="1" applyFont="1" applyFill="1" applyBorder="1" applyAlignment="1">
      <alignment horizontal="distributed" vertical="center"/>
    </xf>
    <xf numFmtId="0" fontId="21" fillId="37" borderId="91" xfId="0" applyFont="1" applyFill="1" applyBorder="1" applyAlignment="1">
      <alignment horizontal="distributed" vertical="center"/>
    </xf>
    <xf numFmtId="176" fontId="21" fillId="37" borderId="94" xfId="0" applyNumberFormat="1" applyFont="1" applyFill="1" applyBorder="1" applyAlignment="1">
      <alignment horizontal="distributed" vertical="center"/>
    </xf>
    <xf numFmtId="0" fontId="21" fillId="37" borderId="95" xfId="0" applyFont="1" applyFill="1" applyBorder="1" applyAlignment="1">
      <alignment horizontal="distributed" vertical="center"/>
    </xf>
    <xf numFmtId="176" fontId="21" fillId="37" borderId="100" xfId="0" applyNumberFormat="1" applyFont="1" applyFill="1" applyBorder="1" applyAlignment="1">
      <alignment horizontal="distributed" vertical="center"/>
    </xf>
    <xf numFmtId="0" fontId="21" fillId="37" borderId="101" xfId="0" applyFont="1" applyFill="1" applyBorder="1" applyAlignment="1">
      <alignment horizontal="distributed" vertical="center"/>
    </xf>
    <xf numFmtId="0" fontId="21" fillId="37" borderId="107" xfId="0" applyFont="1" applyFill="1" applyBorder="1" applyAlignment="1">
      <alignment horizontal="distributed" vertical="center"/>
    </xf>
    <xf numFmtId="176" fontId="21" fillId="0" borderId="7" xfId="0" applyNumberFormat="1" applyFont="1" applyBorder="1" applyAlignment="1">
      <alignment horizontal="center" vertical="distributed" textRotation="255" wrapText="1"/>
    </xf>
    <xf numFmtId="176" fontId="21" fillId="0" borderId="2" xfId="0" applyNumberFormat="1" applyFont="1" applyBorder="1" applyAlignment="1">
      <alignment horizontal="center" vertical="distributed" textRotation="255" wrapText="1"/>
    </xf>
    <xf numFmtId="176" fontId="21" fillId="0" borderId="1" xfId="0" applyNumberFormat="1" applyFont="1" applyBorder="1" applyAlignment="1">
      <alignment horizontal="center" vertical="distributed" textRotation="255" wrapText="1"/>
    </xf>
    <xf numFmtId="176" fontId="21" fillId="4" borderId="1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91" xfId="0" applyFont="1" applyBorder="1" applyAlignment="1">
      <alignment horizontal="center" vertical="center"/>
    </xf>
    <xf numFmtId="176" fontId="21" fillId="4" borderId="35" xfId="0" applyNumberFormat="1" applyFont="1" applyFill="1" applyBorder="1" applyAlignment="1">
      <alignment horizontal="center" vertical="center"/>
    </xf>
    <xf numFmtId="176" fontId="21" fillId="4" borderId="35" xfId="0" applyNumberFormat="1" applyFont="1" applyFill="1" applyBorder="1" applyAlignment="1">
      <alignment horizontal="center" vertical="center" shrinkToFit="1"/>
    </xf>
    <xf numFmtId="0" fontId="21" fillId="0" borderId="0" xfId="0" applyFont="1" applyBorder="1" applyAlignment="1">
      <alignment horizontal="center" vertical="center" shrinkToFit="1"/>
    </xf>
    <xf numFmtId="0" fontId="21" fillId="0" borderId="91" xfId="0" applyFont="1" applyBorder="1" applyAlignment="1">
      <alignment horizontal="center" vertical="center" shrinkToFit="1"/>
    </xf>
    <xf numFmtId="176" fontId="22" fillId="42" borderId="7" xfId="0" applyNumberFormat="1" applyFont="1" applyFill="1" applyBorder="1" applyAlignment="1">
      <alignment horizontal="center" vertical="distributed" textRotation="255" wrapText="1"/>
    </xf>
    <xf numFmtId="176" fontId="22" fillId="42" borderId="2" xfId="0" applyNumberFormat="1" applyFont="1" applyFill="1" applyBorder="1" applyAlignment="1">
      <alignment horizontal="center" vertical="distributed" textRotation="255" wrapText="1"/>
    </xf>
    <xf numFmtId="0" fontId="21" fillId="4" borderId="1" xfId="0" applyFont="1" applyFill="1" applyBorder="1" applyAlignment="1">
      <alignment horizontal="center" vertical="center" shrinkToFit="1"/>
    </xf>
    <xf numFmtId="0" fontId="21" fillId="4" borderId="0" xfId="0" applyFont="1" applyFill="1" applyBorder="1" applyAlignment="1">
      <alignment horizontal="center" vertical="center" shrinkToFit="1"/>
    </xf>
    <xf numFmtId="0" fontId="21" fillId="4" borderId="69" xfId="0" applyFont="1" applyFill="1" applyBorder="1" applyAlignment="1">
      <alignment horizontal="center" vertical="center" shrinkToFit="1"/>
    </xf>
    <xf numFmtId="176" fontId="21" fillId="0" borderId="34" xfId="0" applyNumberFormat="1" applyFont="1" applyBorder="1" applyAlignment="1">
      <alignment horizontal="center" vertical="distributed" textRotation="255" wrapText="1"/>
    </xf>
    <xf numFmtId="176" fontId="21" fillId="0" borderId="7" xfId="0" applyNumberFormat="1" applyFont="1" applyBorder="1" applyAlignment="1">
      <alignment horizontal="center" vertical="distributed" textRotation="255"/>
    </xf>
    <xf numFmtId="176" fontId="21" fillId="0" borderId="2" xfId="0" applyNumberFormat="1" applyFont="1" applyBorder="1" applyAlignment="1">
      <alignment horizontal="center" vertical="distributed" textRotation="255"/>
    </xf>
    <xf numFmtId="176" fontId="21" fillId="0" borderId="76" xfId="0" applyNumberFormat="1" applyFont="1" applyBorder="1" applyAlignment="1">
      <alignment horizontal="center" vertical="distributed" textRotation="255" wrapText="1"/>
    </xf>
    <xf numFmtId="176" fontId="21" fillId="0" borderId="0" xfId="0" applyNumberFormat="1" applyFont="1" applyBorder="1" applyAlignment="1">
      <alignment horizontal="center" vertical="distributed" textRotation="255" wrapText="1"/>
    </xf>
    <xf numFmtId="176" fontId="21" fillId="6" borderId="7" xfId="0" applyNumberFormat="1" applyFont="1" applyFill="1" applyBorder="1" applyAlignment="1">
      <alignment horizontal="center" vertical="top" textRotation="255" wrapText="1"/>
    </xf>
    <xf numFmtId="176" fontId="21" fillId="6" borderId="2" xfId="0" applyNumberFormat="1" applyFont="1" applyFill="1" applyBorder="1" applyAlignment="1">
      <alignment horizontal="center" vertical="top" textRotation="255" wrapText="1"/>
    </xf>
    <xf numFmtId="176" fontId="21" fillId="6" borderId="76" xfId="0" applyNumberFormat="1" applyFont="1" applyFill="1" applyBorder="1" applyAlignment="1">
      <alignment horizontal="center" vertical="distributed" textRotation="255" wrapText="1"/>
    </xf>
    <xf numFmtId="176" fontId="21" fillId="6" borderId="0" xfId="0" applyNumberFormat="1" applyFont="1" applyFill="1" applyBorder="1" applyAlignment="1">
      <alignment horizontal="center" vertical="distributed" textRotation="255" wrapText="1"/>
    </xf>
    <xf numFmtId="176" fontId="21" fillId="41" borderId="7" xfId="0" applyNumberFormat="1" applyFont="1" applyFill="1" applyBorder="1" applyAlignment="1">
      <alignment horizontal="center" vertical="top" textRotation="255" wrapText="1"/>
    </xf>
    <xf numFmtId="176" fontId="21" fillId="41" borderId="2" xfId="0" applyNumberFormat="1" applyFont="1" applyFill="1" applyBorder="1" applyAlignment="1">
      <alignment horizontal="center" vertical="top" textRotation="255" wrapText="1"/>
    </xf>
    <xf numFmtId="176" fontId="21" fillId="3" borderId="7" xfId="0" applyNumberFormat="1" applyFont="1" applyFill="1" applyBorder="1" applyAlignment="1">
      <alignment horizontal="center" vertical="distributed" textRotation="255" wrapText="1"/>
    </xf>
    <xf numFmtId="176" fontId="21" fillId="3" borderId="11" xfId="0" applyNumberFormat="1" applyFont="1" applyFill="1" applyBorder="1" applyAlignment="1">
      <alignment horizontal="center" vertical="distributed" textRotation="255" wrapText="1"/>
    </xf>
    <xf numFmtId="176" fontId="21" fillId="6" borderId="7" xfId="0" applyNumberFormat="1" applyFont="1" applyFill="1" applyBorder="1" applyAlignment="1">
      <alignment horizontal="center" vertical="distributed" textRotation="255"/>
    </xf>
    <xf numFmtId="176" fontId="21" fillId="6" borderId="2" xfId="0" applyNumberFormat="1" applyFont="1" applyFill="1" applyBorder="1" applyAlignment="1">
      <alignment horizontal="center" vertical="distributed" textRotation="255"/>
    </xf>
    <xf numFmtId="176" fontId="21" fillId="41" borderId="11" xfId="0" applyNumberFormat="1" applyFont="1" applyFill="1" applyBorder="1" applyAlignment="1">
      <alignment horizontal="center" vertical="top" textRotation="255" wrapText="1"/>
    </xf>
    <xf numFmtId="176" fontId="21" fillId="0" borderId="16" xfId="0" applyNumberFormat="1" applyFont="1" applyBorder="1" applyAlignment="1">
      <alignment horizontal="center" vertical="top" textRotation="255" wrapText="1"/>
    </xf>
    <xf numFmtId="176" fontId="21" fillId="0" borderId="2" xfId="0" applyNumberFormat="1" applyFont="1" applyBorder="1" applyAlignment="1">
      <alignment horizontal="center" vertical="top" textRotation="255" wrapText="1"/>
    </xf>
    <xf numFmtId="176" fontId="21" fillId="0" borderId="7" xfId="0" applyNumberFormat="1" applyFont="1" applyBorder="1" applyAlignment="1">
      <alignment horizontal="center" vertical="top" textRotation="255" wrapText="1"/>
    </xf>
    <xf numFmtId="176" fontId="21" fillId="0" borderId="11" xfId="0" applyNumberFormat="1" applyFont="1" applyBorder="1" applyAlignment="1">
      <alignment horizontal="center" vertical="distributed" textRotation="255" wrapText="1"/>
    </xf>
    <xf numFmtId="176" fontId="21" fillId="39" borderId="7" xfId="0" applyNumberFormat="1" applyFont="1" applyFill="1" applyBorder="1" applyAlignment="1">
      <alignment horizontal="center" vertical="top" textRotation="255" wrapText="1"/>
    </xf>
    <xf numFmtId="176" fontId="21" fillId="39" borderId="11" xfId="0" applyNumberFormat="1" applyFont="1" applyFill="1" applyBorder="1" applyAlignment="1">
      <alignment horizontal="center" vertical="top" textRotation="255" wrapText="1"/>
    </xf>
    <xf numFmtId="176" fontId="21" fillId="4" borderId="89" xfId="0" applyNumberFormat="1" applyFont="1" applyFill="1" applyBorder="1" applyAlignment="1">
      <alignment horizontal="center" vertical="center"/>
    </xf>
    <xf numFmtId="176" fontId="21" fillId="4" borderId="48" xfId="0" applyNumberFormat="1" applyFont="1" applyFill="1" applyBorder="1" applyAlignment="1">
      <alignment horizontal="center" vertical="center"/>
    </xf>
    <xf numFmtId="176" fontId="21" fillId="4" borderId="90" xfId="0" applyNumberFormat="1" applyFont="1" applyFill="1" applyBorder="1" applyAlignment="1">
      <alignment horizontal="center" vertical="center"/>
    </xf>
    <xf numFmtId="176" fontId="21" fillId="0" borderId="92" xfId="0" applyNumberFormat="1" applyFont="1" applyBorder="1" applyAlignment="1">
      <alignment horizontal="center" vertical="distributed" textRotation="255"/>
    </xf>
    <xf numFmtId="176" fontId="21" fillId="0" borderId="33" xfId="0" applyNumberFormat="1" applyFont="1" applyBorder="1" applyAlignment="1">
      <alignment horizontal="center" vertical="distributed" textRotation="255"/>
    </xf>
    <xf numFmtId="176" fontId="21" fillId="0" borderId="16" xfId="0" applyNumberFormat="1" applyFont="1" applyBorder="1" applyAlignment="1">
      <alignment horizontal="center" vertical="distributed" textRotation="255" wrapText="1"/>
    </xf>
    <xf numFmtId="176" fontId="21" fillId="0" borderId="69" xfId="0" applyNumberFormat="1" applyFont="1" applyBorder="1" applyAlignment="1">
      <alignment horizontal="center" vertical="distributed" textRotation="255" wrapText="1"/>
    </xf>
    <xf numFmtId="176" fontId="21" fillId="0" borderId="11" xfId="0" applyNumberFormat="1" applyFont="1" applyBorder="1" applyAlignment="1">
      <alignment horizontal="center" vertical="top" textRotation="255" wrapText="1"/>
    </xf>
    <xf numFmtId="176" fontId="24" fillId="0" borderId="16" xfId="0" applyNumberFormat="1" applyFont="1" applyBorder="1" applyAlignment="1">
      <alignment horizontal="center" vertical="top" textRotation="255" wrapText="1"/>
    </xf>
    <xf numFmtId="176" fontId="24" fillId="0" borderId="69" xfId="0" applyNumberFormat="1" applyFont="1" applyBorder="1" applyAlignment="1">
      <alignment horizontal="center" vertical="top" textRotation="255" wrapText="1"/>
    </xf>
    <xf numFmtId="176" fontId="21" fillId="4" borderId="93" xfId="0" applyNumberFormat="1" applyFont="1" applyFill="1" applyBorder="1" applyAlignment="1">
      <alignment horizontal="center" vertical="center"/>
    </xf>
    <xf numFmtId="176" fontId="21" fillId="4" borderId="49" xfId="0" applyNumberFormat="1" applyFont="1" applyFill="1" applyBorder="1" applyAlignment="1">
      <alignment horizontal="center" vertical="center"/>
    </xf>
    <xf numFmtId="0" fontId="21" fillId="4" borderId="93" xfId="0" applyFont="1" applyFill="1" applyBorder="1" applyAlignment="1">
      <alignment horizontal="center" vertical="center"/>
    </xf>
    <xf numFmtId="0" fontId="21" fillId="4" borderId="48" xfId="0" applyFont="1" applyFill="1" applyBorder="1" applyAlignment="1">
      <alignment horizontal="center" vertical="center"/>
    </xf>
    <xf numFmtId="0" fontId="21" fillId="4" borderId="49" xfId="0" applyFont="1" applyFill="1" applyBorder="1" applyAlignment="1">
      <alignment horizontal="center" vertical="center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176" fontId="21" fillId="0" borderId="0" xfId="0" applyNumberFormat="1" applyFont="1" applyFill="1" applyAlignment="1">
      <alignment horizontal="right" vertical="center"/>
    </xf>
    <xf numFmtId="176" fontId="21" fillId="0" borderId="50" xfId="0" applyNumberFormat="1" applyFont="1" applyBorder="1" applyAlignment="1">
      <alignment vertical="center" shrinkToFit="1"/>
    </xf>
    <xf numFmtId="176" fontId="21" fillId="0" borderId="50" xfId="0" applyNumberFormat="1" applyFont="1" applyBorder="1" applyAlignment="1">
      <alignment horizontal="right"/>
    </xf>
    <xf numFmtId="176" fontId="21" fillId="0" borderId="0" xfId="0" applyNumberFormat="1" applyFont="1" applyBorder="1" applyAlignment="1">
      <alignment vertical="center" shrinkToFit="1"/>
    </xf>
    <xf numFmtId="176" fontId="21" fillId="0" borderId="89" xfId="0" applyNumberFormat="1" applyFont="1" applyBorder="1" applyAlignment="1">
      <alignment horizontal="center" vertical="center"/>
    </xf>
    <xf numFmtId="176" fontId="21" fillId="0" borderId="90" xfId="0" applyNumberFormat="1" applyFont="1" applyBorder="1" applyAlignment="1">
      <alignment horizontal="center" vertical="center"/>
    </xf>
    <xf numFmtId="176" fontId="21" fillId="0" borderId="35" xfId="0" applyNumberFormat="1" applyFont="1" applyBorder="1" applyAlignment="1">
      <alignment horizontal="center" vertical="center"/>
    </xf>
    <xf numFmtId="176" fontId="21" fillId="0" borderId="91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9C62-2A73-4D91-A2AC-73E0EEBA8896}">
  <sheetPr>
    <pageSetUpPr fitToPage="1"/>
  </sheetPr>
  <dimension ref="A1:CF40"/>
  <sheetViews>
    <sheetView tabSelected="1" zoomScale="65" zoomScaleNormal="65" zoomScaleSheetLayoutView="100" workbookViewId="0">
      <selection activeCell="A3" sqref="A3:B5"/>
    </sheetView>
  </sheetViews>
  <sheetFormatPr defaultColWidth="9" defaultRowHeight="13.5"/>
  <cols>
    <col min="1" max="1" width="11.625" style="4" customWidth="1"/>
    <col min="2" max="2" width="29.875" style="4" customWidth="1"/>
    <col min="3" max="3" width="5.625" style="4" customWidth="1"/>
    <col min="4" max="11" width="4.25" style="4" customWidth="1"/>
    <col min="12" max="12" width="4.25" style="4" hidden="1" customWidth="1"/>
    <col min="13" max="18" width="4.25" style="4" customWidth="1"/>
    <col min="19" max="20" width="4.25" style="4" hidden="1" customWidth="1"/>
    <col min="21" max="25" width="4.25" style="4" customWidth="1"/>
    <col min="26" max="26" width="4.25" style="4" hidden="1" customWidth="1"/>
    <col min="27" max="30" width="4.25" style="4" customWidth="1"/>
    <col min="31" max="31" width="4.25" style="4" hidden="1" customWidth="1"/>
    <col min="32" max="32" width="4.25" style="4" customWidth="1"/>
    <col min="33" max="34" width="4.25" style="4" hidden="1" customWidth="1"/>
    <col min="35" max="36" width="4.25" style="4" customWidth="1"/>
    <col min="37" max="37" width="4.25" style="4" hidden="1" customWidth="1"/>
    <col min="38" max="38" width="4.25" style="4" customWidth="1"/>
    <col min="39" max="40" width="4.25" style="4" hidden="1" customWidth="1"/>
    <col min="41" max="47" width="4.25" style="4" customWidth="1"/>
    <col min="48" max="48" width="6" style="4" customWidth="1"/>
    <col min="49" max="51" width="4.25" style="4" customWidth="1"/>
    <col min="52" max="52" width="6.625" style="4" customWidth="1"/>
    <col min="53" max="53" width="4.25" style="4" customWidth="1"/>
    <col min="54" max="54" width="4.25" style="4" hidden="1" customWidth="1"/>
    <col min="55" max="56" width="4.25" style="4" customWidth="1"/>
    <col min="57" max="57" width="4.25" style="4" hidden="1" customWidth="1"/>
    <col min="58" max="69" width="4.25" style="4" customWidth="1"/>
    <col min="70" max="70" width="1.375" style="4" customWidth="1"/>
    <col min="71" max="82" width="4.125" style="4" customWidth="1"/>
    <col min="83" max="83" width="1.375" style="4" customWidth="1"/>
    <col min="84" max="84" width="5.75" style="4" customWidth="1"/>
    <col min="85" max="16384" width="9" style="4"/>
  </cols>
  <sheetData>
    <row r="1" spans="1:84" s="2" customFormat="1" ht="30" customHeight="1">
      <c r="A1" s="1" t="s">
        <v>96</v>
      </c>
      <c r="BS1" s="334" t="s">
        <v>97</v>
      </c>
      <c r="BT1" s="334"/>
      <c r="BU1" s="334"/>
      <c r="BV1" s="334"/>
      <c r="BW1" s="334"/>
      <c r="BX1" s="334"/>
      <c r="BY1" s="334"/>
      <c r="BZ1" s="334"/>
      <c r="CA1" s="334"/>
      <c r="CB1" s="334"/>
      <c r="CC1" s="334"/>
      <c r="CD1" s="334"/>
      <c r="CE1" s="334"/>
      <c r="CF1" s="334"/>
    </row>
    <row r="2" spans="1:84" ht="20.100000000000001" customHeight="1" thickBot="1">
      <c r="A2" s="3"/>
      <c r="C2" s="335" t="s">
        <v>38</v>
      </c>
      <c r="D2" s="335"/>
      <c r="E2" s="335"/>
      <c r="F2" s="335"/>
      <c r="G2" s="335"/>
      <c r="AO2" s="5"/>
      <c r="AQ2" s="5"/>
      <c r="AR2" s="5"/>
      <c r="AS2" s="5"/>
      <c r="AT2" s="5"/>
      <c r="AU2" s="336"/>
      <c r="AV2" s="336"/>
      <c r="AW2" s="336"/>
      <c r="AX2" s="336"/>
      <c r="AY2" s="336"/>
      <c r="AZ2" s="336"/>
      <c r="BA2" s="336"/>
      <c r="BB2" s="336"/>
      <c r="BC2" s="336"/>
      <c r="BD2" s="336"/>
      <c r="BE2" s="336"/>
      <c r="BF2" s="336"/>
      <c r="BG2" s="336"/>
      <c r="BH2" s="336"/>
      <c r="BI2" s="336"/>
      <c r="BJ2" s="336"/>
      <c r="BK2" s="336"/>
      <c r="BL2" s="336"/>
      <c r="BM2" s="336"/>
      <c r="BN2" s="336"/>
      <c r="BO2" s="336"/>
      <c r="BP2" s="336"/>
      <c r="BQ2" s="336"/>
      <c r="BR2" s="135"/>
      <c r="BS2" s="337" t="s">
        <v>39</v>
      </c>
      <c r="BT2" s="337"/>
      <c r="BU2" s="337"/>
      <c r="BV2" s="337"/>
      <c r="BW2" s="337"/>
      <c r="BX2" s="337"/>
      <c r="BY2" s="337"/>
      <c r="BZ2" s="337"/>
      <c r="CA2" s="337"/>
      <c r="CB2" s="337" t="s">
        <v>39</v>
      </c>
      <c r="CC2" s="337"/>
      <c r="CD2" s="337"/>
      <c r="CF2" s="136" t="s">
        <v>44</v>
      </c>
    </row>
    <row r="3" spans="1:84" ht="18" customHeight="1">
      <c r="A3" s="338" t="s">
        <v>32</v>
      </c>
      <c r="B3" s="339"/>
      <c r="C3" s="319" t="s">
        <v>35</v>
      </c>
      <c r="D3" s="316" t="s">
        <v>0</v>
      </c>
      <c r="E3" s="317"/>
      <c r="F3" s="317"/>
      <c r="G3" s="326" t="s">
        <v>61</v>
      </c>
      <c r="H3" s="317"/>
      <c r="I3" s="327"/>
      <c r="J3" s="326" t="s">
        <v>56</v>
      </c>
      <c r="K3" s="317"/>
      <c r="L3" s="317"/>
      <c r="M3" s="327"/>
      <c r="N3" s="326" t="s">
        <v>55</v>
      </c>
      <c r="O3" s="317"/>
      <c r="P3" s="317"/>
      <c r="Q3" s="317"/>
      <c r="R3" s="317"/>
      <c r="S3" s="317"/>
      <c r="T3" s="327"/>
      <c r="U3" s="326" t="s">
        <v>54</v>
      </c>
      <c r="V3" s="317"/>
      <c r="W3" s="317"/>
      <c r="X3" s="317"/>
      <c r="Y3" s="317"/>
      <c r="Z3" s="317"/>
      <c r="AA3" s="317"/>
      <c r="AB3" s="327"/>
      <c r="AC3" s="326" t="s">
        <v>40</v>
      </c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27"/>
      <c r="AO3" s="328" t="s">
        <v>74</v>
      </c>
      <c r="AP3" s="329"/>
      <c r="AQ3" s="329"/>
      <c r="AR3" s="329"/>
      <c r="AS3" s="329"/>
      <c r="AT3" s="329"/>
      <c r="AU3" s="330"/>
      <c r="AV3" s="326" t="s">
        <v>1</v>
      </c>
      <c r="AW3" s="331"/>
      <c r="AX3" s="331"/>
      <c r="AY3" s="331"/>
      <c r="AZ3" s="331"/>
      <c r="BA3" s="331"/>
      <c r="BB3" s="331"/>
      <c r="BC3" s="331"/>
      <c r="BD3" s="331"/>
      <c r="BE3" s="331"/>
      <c r="BF3" s="331"/>
      <c r="BG3" s="331"/>
      <c r="BH3" s="331"/>
      <c r="BI3" s="331"/>
      <c r="BJ3" s="332"/>
      <c r="BK3" s="317" t="s">
        <v>41</v>
      </c>
      <c r="BL3" s="331"/>
      <c r="BM3" s="331"/>
      <c r="BN3" s="331"/>
      <c r="BO3" s="331"/>
      <c r="BP3" s="331"/>
      <c r="BQ3" s="333"/>
      <c r="BR3" s="137"/>
      <c r="BS3" s="316" t="s">
        <v>36</v>
      </c>
      <c r="BT3" s="317"/>
      <c r="BU3" s="317"/>
      <c r="BV3" s="317"/>
      <c r="BW3" s="317"/>
      <c r="BX3" s="317"/>
      <c r="BY3" s="317"/>
      <c r="BZ3" s="317"/>
      <c r="CA3" s="318"/>
      <c r="CB3" s="316" t="s">
        <v>41</v>
      </c>
      <c r="CC3" s="317"/>
      <c r="CD3" s="318"/>
      <c r="CE3" s="137"/>
      <c r="CF3" s="319" t="s">
        <v>37</v>
      </c>
    </row>
    <row r="4" spans="1:84" ht="18" customHeight="1">
      <c r="A4" s="340"/>
      <c r="B4" s="341"/>
      <c r="C4" s="320"/>
      <c r="D4" s="6"/>
      <c r="E4" s="279" t="s">
        <v>2</v>
      </c>
      <c r="F4" s="279" t="s">
        <v>51</v>
      </c>
      <c r="G4" s="7"/>
      <c r="H4" s="312" t="s">
        <v>75</v>
      </c>
      <c r="I4" s="321" t="s">
        <v>53</v>
      </c>
      <c r="J4" s="7"/>
      <c r="K4" s="312" t="s">
        <v>83</v>
      </c>
      <c r="L4" s="279" t="s">
        <v>33</v>
      </c>
      <c r="M4" s="324" t="s">
        <v>99</v>
      </c>
      <c r="N4" s="7"/>
      <c r="O4" s="312" t="s">
        <v>82</v>
      </c>
      <c r="P4" s="279" t="s">
        <v>85</v>
      </c>
      <c r="Q4" s="279" t="s">
        <v>3</v>
      </c>
      <c r="R4" s="279" t="s">
        <v>45</v>
      </c>
      <c r="S4" s="279" t="s">
        <v>5</v>
      </c>
      <c r="T4" s="279" t="s">
        <v>6</v>
      </c>
      <c r="U4" s="7"/>
      <c r="V4" s="312" t="s">
        <v>73</v>
      </c>
      <c r="W4" s="297" t="s">
        <v>52</v>
      </c>
      <c r="X4" s="279" t="s">
        <v>4</v>
      </c>
      <c r="Y4" s="297" t="s">
        <v>5</v>
      </c>
      <c r="Z4" s="279" t="s">
        <v>6</v>
      </c>
      <c r="AA4" s="314" t="s">
        <v>68</v>
      </c>
      <c r="AB4" s="303" t="s">
        <v>87</v>
      </c>
      <c r="AC4" s="8"/>
      <c r="AD4" s="310" t="s">
        <v>46</v>
      </c>
      <c r="AE4" s="294" t="s">
        <v>7</v>
      </c>
      <c r="AF4" s="312" t="s">
        <v>47</v>
      </c>
      <c r="AG4" s="297" t="s">
        <v>4</v>
      </c>
      <c r="AH4" s="279" t="s">
        <v>5</v>
      </c>
      <c r="AI4" s="297" t="s">
        <v>6</v>
      </c>
      <c r="AJ4" s="299" t="s">
        <v>59</v>
      </c>
      <c r="AK4" s="301" t="s">
        <v>9</v>
      </c>
      <c r="AL4" s="303" t="s">
        <v>79</v>
      </c>
      <c r="AM4" s="305" t="s">
        <v>11</v>
      </c>
      <c r="AN4" s="307" t="s">
        <v>12</v>
      </c>
      <c r="AO4" s="291" t="s">
        <v>42</v>
      </c>
      <c r="AP4" s="292"/>
      <c r="AQ4" s="292"/>
      <c r="AR4" s="292"/>
      <c r="AS4" s="292"/>
      <c r="AT4" s="292"/>
      <c r="AU4" s="293"/>
      <c r="AV4" s="7"/>
      <c r="AW4" s="294" t="s">
        <v>13</v>
      </c>
      <c r="AX4" s="289" t="s">
        <v>93</v>
      </c>
      <c r="AY4" s="289" t="s">
        <v>92</v>
      </c>
      <c r="AZ4" s="295" t="s">
        <v>22</v>
      </c>
      <c r="BA4" s="279" t="s">
        <v>15</v>
      </c>
      <c r="BB4" s="279" t="s">
        <v>77</v>
      </c>
      <c r="BC4" s="289" t="s">
        <v>77</v>
      </c>
      <c r="BD4" s="279" t="s">
        <v>69</v>
      </c>
      <c r="BE4" s="279" t="s">
        <v>78</v>
      </c>
      <c r="BF4" s="289" t="s">
        <v>94</v>
      </c>
      <c r="BG4" s="279" t="s">
        <v>70</v>
      </c>
      <c r="BH4" s="279" t="s">
        <v>71</v>
      </c>
      <c r="BI4" s="279" t="s">
        <v>72</v>
      </c>
      <c r="BJ4" s="279" t="s">
        <v>16</v>
      </c>
      <c r="BK4" s="282" t="s">
        <v>42</v>
      </c>
      <c r="BL4" s="283"/>
      <c r="BM4" s="283"/>
      <c r="BN4" s="283"/>
      <c r="BO4" s="283"/>
      <c r="BP4" s="283"/>
      <c r="BQ4" s="284"/>
      <c r="BR4" s="137"/>
      <c r="BS4" s="285" t="s">
        <v>43</v>
      </c>
      <c r="BT4" s="283"/>
      <c r="BU4" s="283"/>
      <c r="BV4" s="283"/>
      <c r="BW4" s="283"/>
      <c r="BX4" s="283"/>
      <c r="BY4" s="283"/>
      <c r="BZ4" s="283"/>
      <c r="CA4" s="284"/>
      <c r="CB4" s="286" t="s">
        <v>43</v>
      </c>
      <c r="CC4" s="287"/>
      <c r="CD4" s="288"/>
      <c r="CE4" s="138"/>
      <c r="CF4" s="320"/>
    </row>
    <row r="5" spans="1:84" ht="88.5" customHeight="1" thickBot="1">
      <c r="A5" s="340"/>
      <c r="B5" s="341"/>
      <c r="C5" s="320"/>
      <c r="D5" s="9"/>
      <c r="E5" s="280"/>
      <c r="F5" s="280"/>
      <c r="G5" s="10"/>
      <c r="H5" s="311"/>
      <c r="I5" s="322"/>
      <c r="J5" s="10"/>
      <c r="K5" s="323"/>
      <c r="L5" s="280"/>
      <c r="M5" s="325"/>
      <c r="N5" s="10"/>
      <c r="O5" s="311"/>
      <c r="P5" s="280"/>
      <c r="Q5" s="280"/>
      <c r="R5" s="280"/>
      <c r="S5" s="280"/>
      <c r="T5" s="280"/>
      <c r="U5" s="10"/>
      <c r="V5" s="311"/>
      <c r="W5" s="298"/>
      <c r="X5" s="313"/>
      <c r="Y5" s="298"/>
      <c r="Z5" s="280"/>
      <c r="AA5" s="315"/>
      <c r="AB5" s="309"/>
      <c r="AC5" s="11"/>
      <c r="AD5" s="311"/>
      <c r="AE5" s="281"/>
      <c r="AF5" s="311"/>
      <c r="AG5" s="298"/>
      <c r="AH5" s="280"/>
      <c r="AI5" s="298"/>
      <c r="AJ5" s="300"/>
      <c r="AK5" s="302"/>
      <c r="AL5" s="304"/>
      <c r="AM5" s="306"/>
      <c r="AN5" s="308"/>
      <c r="AO5" s="12"/>
      <c r="AP5" s="13" t="s">
        <v>34</v>
      </c>
      <c r="AQ5" s="13" t="s">
        <v>48</v>
      </c>
      <c r="AR5" s="13" t="s">
        <v>81</v>
      </c>
      <c r="AS5" s="13" t="s">
        <v>84</v>
      </c>
      <c r="AT5" s="14" t="s">
        <v>8</v>
      </c>
      <c r="AU5" s="15" t="s">
        <v>10</v>
      </c>
      <c r="AV5" s="10"/>
      <c r="AW5" s="281"/>
      <c r="AX5" s="290"/>
      <c r="AY5" s="290"/>
      <c r="AZ5" s="296"/>
      <c r="BA5" s="280"/>
      <c r="BB5" s="280"/>
      <c r="BC5" s="290"/>
      <c r="BD5" s="280"/>
      <c r="BE5" s="280"/>
      <c r="BF5" s="290"/>
      <c r="BG5" s="280"/>
      <c r="BH5" s="280"/>
      <c r="BI5" s="280"/>
      <c r="BJ5" s="281"/>
      <c r="BK5" s="16"/>
      <c r="BL5" s="17" t="s">
        <v>13</v>
      </c>
      <c r="BM5" s="17" t="s">
        <v>104</v>
      </c>
      <c r="BN5" s="18" t="s">
        <v>69</v>
      </c>
      <c r="BO5" s="18" t="s">
        <v>70</v>
      </c>
      <c r="BP5" s="18" t="s">
        <v>72</v>
      </c>
      <c r="BQ5" s="19" t="s">
        <v>88</v>
      </c>
      <c r="BR5" s="139"/>
      <c r="BS5" s="193" t="s">
        <v>98</v>
      </c>
      <c r="BT5" s="13" t="s">
        <v>34</v>
      </c>
      <c r="BU5" s="13" t="s">
        <v>48</v>
      </c>
      <c r="BV5" s="13" t="s">
        <v>81</v>
      </c>
      <c r="BW5" s="192" t="s">
        <v>5</v>
      </c>
      <c r="BX5" s="13" t="s">
        <v>6</v>
      </c>
      <c r="BY5" s="14" t="s">
        <v>8</v>
      </c>
      <c r="BZ5" s="141" t="s">
        <v>86</v>
      </c>
      <c r="CA5" s="142" t="s">
        <v>10</v>
      </c>
      <c r="CB5" s="140"/>
      <c r="CC5" s="13" t="s">
        <v>14</v>
      </c>
      <c r="CD5" s="143" t="s">
        <v>69</v>
      </c>
      <c r="CE5" s="139"/>
      <c r="CF5" s="320"/>
    </row>
    <row r="6" spans="1:84" ht="29.1" customHeight="1">
      <c r="A6" s="274" t="s">
        <v>60</v>
      </c>
      <c r="B6" s="275"/>
      <c r="C6" s="20">
        <f>+D6+G6+J6+N6+U6+AC6+AO6+AV6+BK6</f>
        <v>17</v>
      </c>
      <c r="D6" s="21">
        <f>SUM(E6:F6)</f>
        <v>2</v>
      </c>
      <c r="E6" s="22">
        <v>2</v>
      </c>
      <c r="F6" s="23"/>
      <c r="G6" s="24">
        <f t="shared" ref="G6:G28" si="0">+H6+I6</f>
        <v>1</v>
      </c>
      <c r="H6" s="25">
        <v>1</v>
      </c>
      <c r="I6" s="25"/>
      <c r="J6" s="24">
        <f t="shared" ref="J6:J28" si="1">+K6+L6+M6</f>
        <v>2</v>
      </c>
      <c r="K6" s="25">
        <v>1</v>
      </c>
      <c r="L6" s="26"/>
      <c r="M6" s="25">
        <v>1</v>
      </c>
      <c r="N6" s="24">
        <f t="shared" ref="N6:N28" si="2">+O6+P6+Q6+R6+S6+T6</f>
        <v>3</v>
      </c>
      <c r="O6" s="25"/>
      <c r="P6" s="25"/>
      <c r="Q6" s="25">
        <v>3</v>
      </c>
      <c r="R6" s="25"/>
      <c r="S6" s="23">
        <v>0</v>
      </c>
      <c r="T6" s="23">
        <v>0</v>
      </c>
      <c r="U6" s="24">
        <f>+V6+W6+X6+Y6+Z6+AA6+AB6</f>
        <v>4</v>
      </c>
      <c r="V6" s="25">
        <v>1</v>
      </c>
      <c r="W6" s="25">
        <v>3</v>
      </c>
      <c r="X6" s="25"/>
      <c r="Y6" s="25"/>
      <c r="Z6" s="26"/>
      <c r="AA6" s="27"/>
      <c r="AB6" s="28">
        <v>0</v>
      </c>
      <c r="AC6" s="24">
        <f t="shared" ref="AC6:AC28" si="3">+AD6+AE6+AF6+AG6+AH6+AI6+AJ6+AK6+AL6+AM6+AN6</f>
        <v>5</v>
      </c>
      <c r="AD6" s="25">
        <v>4</v>
      </c>
      <c r="AE6" s="26"/>
      <c r="AF6" s="25">
        <v>1</v>
      </c>
      <c r="AG6" s="26"/>
      <c r="AH6" s="26"/>
      <c r="AI6" s="25"/>
      <c r="AJ6" s="27"/>
      <c r="AK6" s="25"/>
      <c r="AL6" s="28"/>
      <c r="AM6" s="29">
        <v>0</v>
      </c>
      <c r="AN6" s="30">
        <v>0</v>
      </c>
      <c r="AO6" s="24">
        <f>+AP6+AQ6+AR6+AS6+AT6+AU6</f>
        <v>0</v>
      </c>
      <c r="AP6" s="31"/>
      <c r="AQ6" s="25"/>
      <c r="AR6" s="25"/>
      <c r="AS6" s="25"/>
      <c r="AT6" s="27"/>
      <c r="AU6" s="28">
        <v>0</v>
      </c>
      <c r="AV6" s="24">
        <f>+AW6+AY6+AZ6+BA6+BJ6</f>
        <v>0</v>
      </c>
      <c r="AW6" s="23">
        <v>0</v>
      </c>
      <c r="AX6" s="32"/>
      <c r="AY6" s="32">
        <v>0</v>
      </c>
      <c r="AZ6" s="23">
        <v>0</v>
      </c>
      <c r="BA6" s="23">
        <v>0</v>
      </c>
      <c r="BB6" s="23"/>
      <c r="BC6" s="32"/>
      <c r="BD6" s="23">
        <v>0</v>
      </c>
      <c r="BE6" s="23"/>
      <c r="BF6" s="32"/>
      <c r="BG6" s="23">
        <v>0</v>
      </c>
      <c r="BH6" s="23">
        <v>0</v>
      </c>
      <c r="BI6" s="23">
        <v>0</v>
      </c>
      <c r="BJ6" s="23">
        <v>0</v>
      </c>
      <c r="BK6" s="24">
        <f t="shared" ref="BK6:BK28" si="4">+BL6+BQ6</f>
        <v>0</v>
      </c>
      <c r="BL6" s="23">
        <v>0</v>
      </c>
      <c r="BM6" s="23">
        <v>0</v>
      </c>
      <c r="BN6" s="23">
        <v>0</v>
      </c>
      <c r="BO6" s="23">
        <v>0</v>
      </c>
      <c r="BP6" s="23">
        <v>0</v>
      </c>
      <c r="BQ6" s="33">
        <v>0</v>
      </c>
      <c r="BR6" s="144"/>
      <c r="BS6" s="87">
        <f>+BT6+BU6+BV6+BW6+BX6+BY6+BZ6+CA6</f>
        <v>2</v>
      </c>
      <c r="BT6" s="23"/>
      <c r="BU6" s="23"/>
      <c r="BV6" s="23"/>
      <c r="BW6" s="23"/>
      <c r="BX6" s="23"/>
      <c r="BY6" s="30"/>
      <c r="BZ6" s="145">
        <v>2</v>
      </c>
      <c r="CA6" s="146"/>
      <c r="CB6" s="87"/>
      <c r="CC6" s="23"/>
      <c r="CD6" s="147"/>
      <c r="CE6" s="144"/>
      <c r="CF6" s="20">
        <f>C6+BS6+CB6</f>
        <v>19</v>
      </c>
    </row>
    <row r="7" spans="1:84" ht="29.1" customHeight="1">
      <c r="A7" s="254" t="s">
        <v>100</v>
      </c>
      <c r="B7" s="255"/>
      <c r="C7" s="34">
        <f t="shared" ref="C7:C29" si="5">+D7+G7+J7+N7+U7+AC7+AO7+AV7+BK7</f>
        <v>2</v>
      </c>
      <c r="D7" s="35">
        <f>SUM(E7:F7)</f>
        <v>0</v>
      </c>
      <c r="E7" s="36"/>
      <c r="F7" s="37"/>
      <c r="G7" s="38">
        <f>+H7+I7</f>
        <v>0</v>
      </c>
      <c r="H7" s="39"/>
      <c r="I7" s="39"/>
      <c r="J7" s="38">
        <f>+K7+L7+M7</f>
        <v>0</v>
      </c>
      <c r="K7" s="39"/>
      <c r="L7" s="40"/>
      <c r="M7" s="39"/>
      <c r="N7" s="38">
        <f>+O7+P7+Q7+R7+S7+T7</f>
        <v>1</v>
      </c>
      <c r="O7" s="39"/>
      <c r="P7" s="39"/>
      <c r="Q7" s="39">
        <v>1</v>
      </c>
      <c r="R7" s="39"/>
      <c r="S7" s="37">
        <v>0</v>
      </c>
      <c r="T7" s="37">
        <v>0</v>
      </c>
      <c r="U7" s="38">
        <f>+V7+W7+X7+Y7+Z7+AA7+AB7</f>
        <v>0</v>
      </c>
      <c r="V7" s="39"/>
      <c r="W7" s="39"/>
      <c r="X7" s="39"/>
      <c r="Y7" s="39"/>
      <c r="Z7" s="40"/>
      <c r="AA7" s="41"/>
      <c r="AB7" s="42">
        <v>0</v>
      </c>
      <c r="AC7" s="38">
        <f>+AD7+AE7+AF7+AG7+AH7+AI7+AJ7+AK7+AL7+AM7+AN7</f>
        <v>1</v>
      </c>
      <c r="AD7" s="39">
        <v>1</v>
      </c>
      <c r="AE7" s="40"/>
      <c r="AF7" s="39"/>
      <c r="AG7" s="40"/>
      <c r="AH7" s="40"/>
      <c r="AI7" s="39"/>
      <c r="AJ7" s="41"/>
      <c r="AK7" s="39"/>
      <c r="AL7" s="42"/>
      <c r="AM7" s="43">
        <v>0</v>
      </c>
      <c r="AN7" s="44">
        <v>0</v>
      </c>
      <c r="AO7" s="38">
        <f t="shared" ref="AO7:AO28" si="6">+AP7+AQ7+AR7+AS7+AT7+AU7</f>
        <v>0</v>
      </c>
      <c r="AP7" s="39"/>
      <c r="AQ7" s="39"/>
      <c r="AR7" s="39"/>
      <c r="AS7" s="39"/>
      <c r="AT7" s="41"/>
      <c r="AU7" s="42">
        <v>0</v>
      </c>
      <c r="AV7" s="38">
        <f>+AW7+AY7+AZ7+BA7+BJ7</f>
        <v>0</v>
      </c>
      <c r="AW7" s="37">
        <v>0</v>
      </c>
      <c r="AX7" s="45"/>
      <c r="AY7" s="45">
        <v>0</v>
      </c>
      <c r="AZ7" s="37">
        <v>0</v>
      </c>
      <c r="BA7" s="37">
        <v>0</v>
      </c>
      <c r="BB7" s="37"/>
      <c r="BC7" s="45"/>
      <c r="BD7" s="37">
        <v>0</v>
      </c>
      <c r="BE7" s="37"/>
      <c r="BF7" s="45"/>
      <c r="BG7" s="37">
        <v>0</v>
      </c>
      <c r="BH7" s="37">
        <v>0</v>
      </c>
      <c r="BI7" s="37">
        <v>0</v>
      </c>
      <c r="BJ7" s="37">
        <v>0</v>
      </c>
      <c r="BK7" s="38">
        <f>+BL7+BQ7</f>
        <v>0</v>
      </c>
      <c r="BL7" s="37">
        <v>0</v>
      </c>
      <c r="BM7" s="37">
        <v>0</v>
      </c>
      <c r="BN7" s="37">
        <v>0</v>
      </c>
      <c r="BO7" s="37">
        <v>0</v>
      </c>
      <c r="BP7" s="37">
        <v>0</v>
      </c>
      <c r="BQ7" s="46">
        <v>0</v>
      </c>
      <c r="BR7" s="144"/>
      <c r="BS7" s="35">
        <f t="shared" ref="BS7:BS27" si="7">+BT7+BU7+BV7+BW7+BX7+BY7+BZ7+CA7</f>
        <v>0</v>
      </c>
      <c r="BT7" s="37"/>
      <c r="BU7" s="37"/>
      <c r="BV7" s="37"/>
      <c r="BW7" s="37"/>
      <c r="BX7" s="37"/>
      <c r="BY7" s="44"/>
      <c r="BZ7" s="148"/>
      <c r="CA7" s="149"/>
      <c r="CB7" s="35"/>
      <c r="CC7" s="37"/>
      <c r="CD7" s="150"/>
      <c r="CE7" s="144"/>
      <c r="CF7" s="34">
        <f t="shared" ref="CF7:CF29" si="8">C7+BS7+CB7</f>
        <v>2</v>
      </c>
    </row>
    <row r="8" spans="1:84" ht="29.1" customHeight="1">
      <c r="A8" s="268" t="s">
        <v>91</v>
      </c>
      <c r="B8" s="269"/>
      <c r="C8" s="47">
        <f t="shared" si="5"/>
        <v>12</v>
      </c>
      <c r="D8" s="48">
        <f t="shared" ref="D8:D28" si="9">SUM(F8:F8)</f>
        <v>0</v>
      </c>
      <c r="E8" s="49"/>
      <c r="F8" s="50"/>
      <c r="G8" s="51">
        <f t="shared" si="0"/>
        <v>2</v>
      </c>
      <c r="H8" s="52">
        <v>2</v>
      </c>
      <c r="I8" s="52"/>
      <c r="J8" s="51">
        <f t="shared" si="1"/>
        <v>0</v>
      </c>
      <c r="K8" s="52"/>
      <c r="L8" s="53"/>
      <c r="M8" s="52"/>
      <c r="N8" s="51">
        <f t="shared" si="2"/>
        <v>3</v>
      </c>
      <c r="O8" s="52"/>
      <c r="P8" s="52"/>
      <c r="Q8" s="52">
        <v>2</v>
      </c>
      <c r="R8" s="52">
        <v>1</v>
      </c>
      <c r="S8" s="50"/>
      <c r="T8" s="50"/>
      <c r="U8" s="51">
        <f t="shared" ref="U8:U28" si="10">+V8+W8+X8+Y8+Z8+AA8+AB8</f>
        <v>2</v>
      </c>
      <c r="V8" s="52"/>
      <c r="W8" s="52">
        <v>1</v>
      </c>
      <c r="X8" s="52">
        <v>1</v>
      </c>
      <c r="Y8" s="52"/>
      <c r="Z8" s="53"/>
      <c r="AA8" s="54"/>
      <c r="AB8" s="55"/>
      <c r="AC8" s="51">
        <f t="shared" si="3"/>
        <v>4</v>
      </c>
      <c r="AD8" s="52">
        <v>4</v>
      </c>
      <c r="AE8" s="53"/>
      <c r="AF8" s="52"/>
      <c r="AG8" s="53"/>
      <c r="AH8" s="53"/>
      <c r="AI8" s="52"/>
      <c r="AJ8" s="54"/>
      <c r="AK8" s="52"/>
      <c r="AL8" s="55"/>
      <c r="AM8" s="56"/>
      <c r="AN8" s="57"/>
      <c r="AO8" s="51">
        <f t="shared" si="6"/>
        <v>1</v>
      </c>
      <c r="AP8" s="52">
        <v>1</v>
      </c>
      <c r="AQ8" s="52"/>
      <c r="AR8" s="52"/>
      <c r="AS8" s="52"/>
      <c r="AT8" s="54"/>
      <c r="AU8" s="55"/>
      <c r="AV8" s="51">
        <v>0</v>
      </c>
      <c r="AW8" s="50"/>
      <c r="AX8" s="58"/>
      <c r="AY8" s="58"/>
      <c r="AZ8" s="50"/>
      <c r="BA8" s="50"/>
      <c r="BB8" s="50"/>
      <c r="BC8" s="58"/>
      <c r="BD8" s="50"/>
      <c r="BE8" s="50"/>
      <c r="BF8" s="58"/>
      <c r="BG8" s="50"/>
      <c r="BH8" s="50"/>
      <c r="BI8" s="50"/>
      <c r="BJ8" s="50"/>
      <c r="BK8" s="51">
        <f t="shared" si="4"/>
        <v>0</v>
      </c>
      <c r="BL8" s="50"/>
      <c r="BM8" s="50"/>
      <c r="BN8" s="50"/>
      <c r="BO8" s="50"/>
      <c r="BP8" s="50"/>
      <c r="BQ8" s="59"/>
      <c r="BR8" s="144"/>
      <c r="BS8" s="48">
        <f t="shared" si="7"/>
        <v>1</v>
      </c>
      <c r="BT8" s="37">
        <v>1</v>
      </c>
      <c r="BU8" s="37"/>
      <c r="BV8" s="37"/>
      <c r="BW8" s="37"/>
      <c r="BX8" s="37"/>
      <c r="BY8" s="44"/>
      <c r="BZ8" s="148"/>
      <c r="CA8" s="149"/>
      <c r="CB8" s="48"/>
      <c r="CC8" s="37"/>
      <c r="CD8" s="150"/>
      <c r="CE8" s="144"/>
      <c r="CF8" s="47">
        <f t="shared" si="8"/>
        <v>13</v>
      </c>
    </row>
    <row r="9" spans="1:84" ht="29.1" customHeight="1">
      <c r="A9" s="268" t="s">
        <v>76</v>
      </c>
      <c r="B9" s="269"/>
      <c r="C9" s="60">
        <f t="shared" si="5"/>
        <v>38</v>
      </c>
      <c r="D9" s="61">
        <f t="shared" si="9"/>
        <v>0</v>
      </c>
      <c r="E9" s="62"/>
      <c r="F9" s="63"/>
      <c r="G9" s="64">
        <f t="shared" si="0"/>
        <v>0</v>
      </c>
      <c r="H9" s="65"/>
      <c r="I9" s="65"/>
      <c r="J9" s="64">
        <f t="shared" si="1"/>
        <v>2</v>
      </c>
      <c r="K9" s="65">
        <v>1</v>
      </c>
      <c r="L9" s="66"/>
      <c r="M9" s="65">
        <v>1</v>
      </c>
      <c r="N9" s="64">
        <f t="shared" si="2"/>
        <v>9</v>
      </c>
      <c r="O9" s="65"/>
      <c r="P9" s="65">
        <v>1</v>
      </c>
      <c r="Q9" s="65">
        <v>8</v>
      </c>
      <c r="R9" s="65"/>
      <c r="S9" s="63">
        <v>0</v>
      </c>
      <c r="T9" s="63">
        <v>0</v>
      </c>
      <c r="U9" s="64">
        <f t="shared" si="10"/>
        <v>7</v>
      </c>
      <c r="V9" s="65">
        <v>1</v>
      </c>
      <c r="W9" s="65">
        <v>6</v>
      </c>
      <c r="X9" s="65"/>
      <c r="Y9" s="65"/>
      <c r="Z9" s="66"/>
      <c r="AA9" s="67"/>
      <c r="AB9" s="68">
        <v>0</v>
      </c>
      <c r="AC9" s="64">
        <f t="shared" si="3"/>
        <v>20</v>
      </c>
      <c r="AD9" s="65">
        <v>4</v>
      </c>
      <c r="AE9" s="66"/>
      <c r="AF9" s="65">
        <v>16</v>
      </c>
      <c r="AG9" s="66"/>
      <c r="AH9" s="66"/>
      <c r="AI9" s="65"/>
      <c r="AJ9" s="67"/>
      <c r="AK9" s="65"/>
      <c r="AL9" s="68"/>
      <c r="AM9" s="69">
        <v>0</v>
      </c>
      <c r="AN9" s="70">
        <v>0</v>
      </c>
      <c r="AO9" s="64">
        <f t="shared" si="6"/>
        <v>0</v>
      </c>
      <c r="AP9" s="65"/>
      <c r="AQ9" s="65"/>
      <c r="AR9" s="65"/>
      <c r="AS9" s="65"/>
      <c r="AT9" s="67"/>
      <c r="AU9" s="68">
        <v>0</v>
      </c>
      <c r="AV9" s="64">
        <f t="shared" ref="AV9:AV28" si="11">+AW9+AY9+AZ9+BA9+BJ9</f>
        <v>0</v>
      </c>
      <c r="AW9" s="63">
        <v>0</v>
      </c>
      <c r="AX9" s="71"/>
      <c r="AY9" s="71">
        <v>0</v>
      </c>
      <c r="AZ9" s="63">
        <v>0</v>
      </c>
      <c r="BA9" s="63">
        <v>0</v>
      </c>
      <c r="BB9" s="63"/>
      <c r="BC9" s="71"/>
      <c r="BD9" s="63">
        <v>0</v>
      </c>
      <c r="BE9" s="63"/>
      <c r="BF9" s="71"/>
      <c r="BG9" s="63">
        <v>0</v>
      </c>
      <c r="BH9" s="63">
        <v>0</v>
      </c>
      <c r="BI9" s="63">
        <v>0</v>
      </c>
      <c r="BJ9" s="63">
        <v>0</v>
      </c>
      <c r="BK9" s="64">
        <f t="shared" si="4"/>
        <v>0</v>
      </c>
      <c r="BL9" s="63">
        <v>0</v>
      </c>
      <c r="BM9" s="63">
        <v>0</v>
      </c>
      <c r="BN9" s="63">
        <v>0</v>
      </c>
      <c r="BO9" s="63">
        <v>0</v>
      </c>
      <c r="BP9" s="63">
        <v>0</v>
      </c>
      <c r="BQ9" s="72">
        <v>0</v>
      </c>
      <c r="BR9" s="144"/>
      <c r="BS9" s="74">
        <f t="shared" si="7"/>
        <v>2</v>
      </c>
      <c r="BT9" s="63">
        <v>1</v>
      </c>
      <c r="BU9" s="63">
        <v>1</v>
      </c>
      <c r="BV9" s="63"/>
      <c r="BW9" s="63"/>
      <c r="BX9" s="63"/>
      <c r="BY9" s="70"/>
      <c r="BZ9" s="151"/>
      <c r="CA9" s="152"/>
      <c r="CB9" s="74"/>
      <c r="CC9" s="63"/>
      <c r="CD9" s="153"/>
      <c r="CE9" s="144"/>
      <c r="CF9" s="73">
        <f t="shared" si="8"/>
        <v>40</v>
      </c>
    </row>
    <row r="10" spans="1:84" ht="29.1" customHeight="1">
      <c r="A10" s="276" t="s">
        <v>89</v>
      </c>
      <c r="B10" s="277"/>
      <c r="C10" s="73">
        <f>+D10+G10+J10+N10+U10+AC10+AO10+AV10+BK10</f>
        <v>16</v>
      </c>
      <c r="D10" s="74">
        <f t="shared" si="9"/>
        <v>0</v>
      </c>
      <c r="E10" s="75"/>
      <c r="F10" s="76"/>
      <c r="G10" s="77">
        <f t="shared" si="0"/>
        <v>0</v>
      </c>
      <c r="H10" s="78"/>
      <c r="I10" s="78"/>
      <c r="J10" s="77">
        <f t="shared" si="1"/>
        <v>2</v>
      </c>
      <c r="K10" s="78">
        <v>1</v>
      </c>
      <c r="L10" s="79"/>
      <c r="M10" s="78">
        <v>1</v>
      </c>
      <c r="N10" s="77">
        <f t="shared" si="2"/>
        <v>1</v>
      </c>
      <c r="O10" s="78"/>
      <c r="P10" s="78"/>
      <c r="Q10" s="78">
        <v>1</v>
      </c>
      <c r="R10" s="78"/>
      <c r="S10" s="76"/>
      <c r="T10" s="76"/>
      <c r="U10" s="77">
        <f t="shared" si="10"/>
        <v>6</v>
      </c>
      <c r="V10" s="78">
        <v>1</v>
      </c>
      <c r="W10" s="78">
        <v>5</v>
      </c>
      <c r="X10" s="78"/>
      <c r="Y10" s="78"/>
      <c r="Z10" s="79"/>
      <c r="AA10" s="80"/>
      <c r="AB10" s="81"/>
      <c r="AC10" s="77">
        <f t="shared" si="3"/>
        <v>7</v>
      </c>
      <c r="AD10" s="78">
        <v>7</v>
      </c>
      <c r="AE10" s="79"/>
      <c r="AF10" s="78"/>
      <c r="AG10" s="79"/>
      <c r="AH10" s="79"/>
      <c r="AI10" s="78"/>
      <c r="AJ10" s="80"/>
      <c r="AK10" s="78"/>
      <c r="AL10" s="81"/>
      <c r="AM10" s="82"/>
      <c r="AN10" s="83"/>
      <c r="AO10" s="77">
        <f t="shared" si="6"/>
        <v>0</v>
      </c>
      <c r="AP10" s="78"/>
      <c r="AQ10" s="78"/>
      <c r="AR10" s="78"/>
      <c r="AS10" s="78"/>
      <c r="AT10" s="80"/>
      <c r="AU10" s="81"/>
      <c r="AV10" s="77">
        <f t="shared" si="11"/>
        <v>0</v>
      </c>
      <c r="AW10" s="76"/>
      <c r="AX10" s="84"/>
      <c r="AY10" s="84"/>
      <c r="AZ10" s="76"/>
      <c r="BA10" s="76"/>
      <c r="BB10" s="76"/>
      <c r="BC10" s="84"/>
      <c r="BD10" s="76"/>
      <c r="BE10" s="76"/>
      <c r="BF10" s="84"/>
      <c r="BG10" s="76"/>
      <c r="BH10" s="76"/>
      <c r="BI10" s="76"/>
      <c r="BJ10" s="76"/>
      <c r="BK10" s="77">
        <f t="shared" si="4"/>
        <v>0</v>
      </c>
      <c r="BL10" s="76"/>
      <c r="BM10" s="76"/>
      <c r="BN10" s="76"/>
      <c r="BO10" s="76"/>
      <c r="BP10" s="76"/>
      <c r="BQ10" s="85"/>
      <c r="BR10" s="144"/>
      <c r="BS10" s="74">
        <f t="shared" si="7"/>
        <v>6</v>
      </c>
      <c r="BT10" s="76">
        <v>6</v>
      </c>
      <c r="BU10" s="76"/>
      <c r="BV10" s="76"/>
      <c r="BW10" s="76"/>
      <c r="BX10" s="76"/>
      <c r="BY10" s="83"/>
      <c r="BZ10" s="154"/>
      <c r="CA10" s="155"/>
      <c r="CB10" s="74"/>
      <c r="CC10" s="76"/>
      <c r="CD10" s="134"/>
      <c r="CE10" s="144"/>
      <c r="CF10" s="73">
        <f t="shared" si="8"/>
        <v>22</v>
      </c>
    </row>
    <row r="11" spans="1:84" ht="29.1" customHeight="1">
      <c r="A11" s="260" t="s">
        <v>90</v>
      </c>
      <c r="B11" s="278"/>
      <c r="C11" s="60">
        <f>+D11+G11+J11+N11+U11+AC11+AO11+AV11+BK11</f>
        <v>15</v>
      </c>
      <c r="D11" s="61">
        <f t="shared" si="9"/>
        <v>0</v>
      </c>
      <c r="E11" s="62"/>
      <c r="F11" s="63"/>
      <c r="G11" s="64">
        <f t="shared" si="0"/>
        <v>0</v>
      </c>
      <c r="H11" s="65"/>
      <c r="I11" s="65"/>
      <c r="J11" s="64">
        <f t="shared" si="1"/>
        <v>2</v>
      </c>
      <c r="K11" s="65">
        <v>1</v>
      </c>
      <c r="L11" s="66"/>
      <c r="M11" s="65">
        <v>1</v>
      </c>
      <c r="N11" s="64">
        <f t="shared" si="2"/>
        <v>1</v>
      </c>
      <c r="O11" s="65"/>
      <c r="P11" s="65"/>
      <c r="Q11" s="65">
        <v>1</v>
      </c>
      <c r="R11" s="65"/>
      <c r="S11" s="63"/>
      <c r="T11" s="63"/>
      <c r="U11" s="64">
        <f t="shared" si="10"/>
        <v>10</v>
      </c>
      <c r="V11" s="65">
        <v>3</v>
      </c>
      <c r="W11" s="65">
        <v>1</v>
      </c>
      <c r="X11" s="65">
        <v>5</v>
      </c>
      <c r="Y11" s="65">
        <v>1</v>
      </c>
      <c r="Z11" s="66"/>
      <c r="AA11" s="67"/>
      <c r="AB11" s="68"/>
      <c r="AC11" s="64">
        <f t="shared" si="3"/>
        <v>1</v>
      </c>
      <c r="AD11" s="65">
        <v>1</v>
      </c>
      <c r="AE11" s="66"/>
      <c r="AF11" s="65"/>
      <c r="AG11" s="66"/>
      <c r="AH11" s="66"/>
      <c r="AI11" s="65"/>
      <c r="AJ11" s="67"/>
      <c r="AK11" s="65"/>
      <c r="AL11" s="68"/>
      <c r="AM11" s="69"/>
      <c r="AN11" s="70"/>
      <c r="AO11" s="64">
        <f>+AP11+AQ11+AR11+AS11+AT11+AU11</f>
        <v>1</v>
      </c>
      <c r="AP11" s="65">
        <v>1</v>
      </c>
      <c r="AQ11" s="65"/>
      <c r="AR11" s="65"/>
      <c r="AS11" s="65"/>
      <c r="AT11" s="67"/>
      <c r="AU11" s="68"/>
      <c r="AV11" s="64">
        <f t="shared" si="11"/>
        <v>0</v>
      </c>
      <c r="AW11" s="63"/>
      <c r="AX11" s="71"/>
      <c r="AY11" s="71"/>
      <c r="AZ11" s="63"/>
      <c r="BA11" s="63"/>
      <c r="BB11" s="63"/>
      <c r="BC11" s="71"/>
      <c r="BD11" s="63"/>
      <c r="BE11" s="63"/>
      <c r="BF11" s="71"/>
      <c r="BG11" s="63"/>
      <c r="BH11" s="63"/>
      <c r="BI11" s="63"/>
      <c r="BJ11" s="63"/>
      <c r="BK11" s="64">
        <f t="shared" si="4"/>
        <v>0</v>
      </c>
      <c r="BL11" s="63"/>
      <c r="BM11" s="63"/>
      <c r="BN11" s="63"/>
      <c r="BO11" s="63"/>
      <c r="BP11" s="63"/>
      <c r="BQ11" s="72"/>
      <c r="BR11" s="144"/>
      <c r="BS11" s="61">
        <f>+BT11+BU11+BV11+BW11+BX11+BY11+BZ11+CA11</f>
        <v>0</v>
      </c>
      <c r="BT11" s="63"/>
      <c r="BU11" s="63"/>
      <c r="BV11" s="63"/>
      <c r="BW11" s="63"/>
      <c r="BX11" s="63"/>
      <c r="BY11" s="70"/>
      <c r="BZ11" s="151"/>
      <c r="CA11" s="152"/>
      <c r="CB11" s="61"/>
      <c r="CC11" s="63"/>
      <c r="CD11" s="153"/>
      <c r="CE11" s="144"/>
      <c r="CF11" s="60">
        <f>C11+BS11+CB11</f>
        <v>15</v>
      </c>
    </row>
    <row r="12" spans="1:84" ht="29.1" customHeight="1">
      <c r="A12" s="254" t="s">
        <v>101</v>
      </c>
      <c r="B12" s="255"/>
      <c r="C12" s="34">
        <f t="shared" ref="C12" si="12">+D12+G12+J12+N12+U12+AC12+AO12+AV12+BK12</f>
        <v>18</v>
      </c>
      <c r="D12" s="35">
        <f>SUM(E12:F12)</f>
        <v>0</v>
      </c>
      <c r="E12" s="36"/>
      <c r="F12" s="37"/>
      <c r="G12" s="38">
        <f>+H12+I12</f>
        <v>0</v>
      </c>
      <c r="H12" s="39"/>
      <c r="I12" s="39"/>
      <c r="J12" s="38">
        <f>+K12+L12+M12</f>
        <v>0</v>
      </c>
      <c r="K12" s="39"/>
      <c r="L12" s="40"/>
      <c r="M12" s="39"/>
      <c r="N12" s="38">
        <f>+O12+P12+Q12+R12+S12+T12</f>
        <v>0</v>
      </c>
      <c r="O12" s="39"/>
      <c r="P12" s="39"/>
      <c r="Q12" s="39"/>
      <c r="R12" s="39"/>
      <c r="S12" s="37">
        <v>0</v>
      </c>
      <c r="T12" s="37">
        <v>0</v>
      </c>
      <c r="U12" s="38">
        <f>+V12+W12+X12+Y12+Z12+AA12+AB12</f>
        <v>15</v>
      </c>
      <c r="V12" s="39"/>
      <c r="W12" s="39"/>
      <c r="X12" s="39"/>
      <c r="Y12" s="39">
        <v>15</v>
      </c>
      <c r="Z12" s="40"/>
      <c r="AA12" s="41"/>
      <c r="AB12" s="42">
        <v>0</v>
      </c>
      <c r="AC12" s="38">
        <f>+AD12+AE12+AF12+AG12+AH12+AI12+AJ12+AK12+AL12+AM12+AN12</f>
        <v>0</v>
      </c>
      <c r="AD12" s="39"/>
      <c r="AE12" s="40"/>
      <c r="AF12" s="39"/>
      <c r="AG12" s="40"/>
      <c r="AH12" s="40"/>
      <c r="AI12" s="39"/>
      <c r="AJ12" s="41"/>
      <c r="AK12" s="39"/>
      <c r="AL12" s="42"/>
      <c r="AM12" s="43">
        <v>0</v>
      </c>
      <c r="AN12" s="44">
        <v>0</v>
      </c>
      <c r="AO12" s="38">
        <f t="shared" ref="AO12" si="13">+AP12+AQ12+AR12+AS12+AT12+AU12</f>
        <v>3</v>
      </c>
      <c r="AP12" s="39"/>
      <c r="AQ12" s="39"/>
      <c r="AR12" s="39"/>
      <c r="AS12" s="39">
        <v>3</v>
      </c>
      <c r="AT12" s="41"/>
      <c r="AU12" s="42">
        <v>0</v>
      </c>
      <c r="AV12" s="38">
        <f>+AW12+AY12+AZ12+BA12+BJ12</f>
        <v>0</v>
      </c>
      <c r="AW12" s="37">
        <v>0</v>
      </c>
      <c r="AX12" s="45"/>
      <c r="AY12" s="45">
        <v>0</v>
      </c>
      <c r="AZ12" s="37">
        <v>0</v>
      </c>
      <c r="BA12" s="37">
        <v>0</v>
      </c>
      <c r="BB12" s="37"/>
      <c r="BC12" s="45"/>
      <c r="BD12" s="37">
        <v>0</v>
      </c>
      <c r="BE12" s="37"/>
      <c r="BF12" s="45"/>
      <c r="BG12" s="37">
        <v>0</v>
      </c>
      <c r="BH12" s="37">
        <v>0</v>
      </c>
      <c r="BI12" s="37">
        <v>0</v>
      </c>
      <c r="BJ12" s="37">
        <v>0</v>
      </c>
      <c r="BK12" s="38">
        <f>+BL12+BQ12</f>
        <v>0</v>
      </c>
      <c r="BL12" s="37">
        <v>0</v>
      </c>
      <c r="BM12" s="37">
        <v>0</v>
      </c>
      <c r="BN12" s="37">
        <v>0</v>
      </c>
      <c r="BO12" s="37">
        <v>0</v>
      </c>
      <c r="BP12" s="37">
        <v>0</v>
      </c>
      <c r="BQ12" s="46">
        <v>0</v>
      </c>
      <c r="BR12" s="144"/>
      <c r="BS12" s="35">
        <f t="shared" ref="BS12" si="14">+BT12+BU12+BV12+BW12+BX12+BY12+BZ12+CA12</f>
        <v>13</v>
      </c>
      <c r="BT12" s="37">
        <v>13</v>
      </c>
      <c r="BU12" s="37"/>
      <c r="BV12" s="37"/>
      <c r="BW12" s="37"/>
      <c r="BX12" s="37"/>
      <c r="BY12" s="44"/>
      <c r="BZ12" s="148"/>
      <c r="CA12" s="149"/>
      <c r="CB12" s="35"/>
      <c r="CC12" s="37"/>
      <c r="CD12" s="150"/>
      <c r="CE12" s="144"/>
      <c r="CF12" s="34">
        <f t="shared" ref="CF12" si="15">C12+BS12+CB12</f>
        <v>31</v>
      </c>
    </row>
    <row r="13" spans="1:84" ht="29.1" customHeight="1">
      <c r="A13" s="270" t="s">
        <v>19</v>
      </c>
      <c r="B13" s="271"/>
      <c r="C13" s="86">
        <f t="shared" si="5"/>
        <v>15</v>
      </c>
      <c r="D13" s="87">
        <f t="shared" si="9"/>
        <v>0</v>
      </c>
      <c r="E13" s="88"/>
      <c r="F13" s="89"/>
      <c r="G13" s="90">
        <f t="shared" si="0"/>
        <v>1</v>
      </c>
      <c r="H13" s="31">
        <v>1</v>
      </c>
      <c r="I13" s="31"/>
      <c r="J13" s="90">
        <f t="shared" si="1"/>
        <v>0</v>
      </c>
      <c r="K13" s="31"/>
      <c r="L13" s="91"/>
      <c r="M13" s="31"/>
      <c r="N13" s="90">
        <f t="shared" si="2"/>
        <v>5</v>
      </c>
      <c r="O13" s="31"/>
      <c r="P13" s="31">
        <v>1</v>
      </c>
      <c r="Q13" s="31">
        <v>4</v>
      </c>
      <c r="R13" s="31"/>
      <c r="S13" s="89">
        <v>0</v>
      </c>
      <c r="T13" s="89">
        <v>0</v>
      </c>
      <c r="U13" s="90">
        <f t="shared" si="10"/>
        <v>4</v>
      </c>
      <c r="V13" s="31"/>
      <c r="W13" s="31">
        <v>4</v>
      </c>
      <c r="X13" s="31"/>
      <c r="Y13" s="31"/>
      <c r="Z13" s="91"/>
      <c r="AA13" s="92"/>
      <c r="AB13" s="93"/>
      <c r="AC13" s="90">
        <f t="shared" si="3"/>
        <v>4</v>
      </c>
      <c r="AD13" s="31">
        <v>4</v>
      </c>
      <c r="AE13" s="91"/>
      <c r="AF13" s="31"/>
      <c r="AG13" s="91"/>
      <c r="AH13" s="91"/>
      <c r="AI13" s="31"/>
      <c r="AJ13" s="92"/>
      <c r="AK13" s="31"/>
      <c r="AL13" s="93"/>
      <c r="AM13" s="94"/>
      <c r="AN13" s="95"/>
      <c r="AO13" s="90">
        <f t="shared" si="6"/>
        <v>1</v>
      </c>
      <c r="AP13" s="31">
        <v>1</v>
      </c>
      <c r="AQ13" s="31"/>
      <c r="AR13" s="31"/>
      <c r="AS13" s="31"/>
      <c r="AT13" s="92"/>
      <c r="AU13" s="93">
        <v>0</v>
      </c>
      <c r="AV13" s="90">
        <f t="shared" si="11"/>
        <v>0</v>
      </c>
      <c r="AW13" s="89">
        <v>0</v>
      </c>
      <c r="AX13" s="96"/>
      <c r="AY13" s="96">
        <v>0</v>
      </c>
      <c r="AZ13" s="89">
        <v>0</v>
      </c>
      <c r="BA13" s="89">
        <v>0</v>
      </c>
      <c r="BB13" s="89"/>
      <c r="BC13" s="96"/>
      <c r="BD13" s="89">
        <v>0</v>
      </c>
      <c r="BE13" s="89"/>
      <c r="BF13" s="96"/>
      <c r="BG13" s="89">
        <v>0</v>
      </c>
      <c r="BH13" s="89">
        <v>0</v>
      </c>
      <c r="BI13" s="89">
        <v>0</v>
      </c>
      <c r="BJ13" s="89">
        <v>0</v>
      </c>
      <c r="BK13" s="90">
        <f t="shared" si="4"/>
        <v>0</v>
      </c>
      <c r="BL13" s="89">
        <v>0</v>
      </c>
      <c r="BM13" s="89">
        <v>0</v>
      </c>
      <c r="BN13" s="89">
        <v>0</v>
      </c>
      <c r="BO13" s="89">
        <v>0</v>
      </c>
      <c r="BP13" s="89">
        <v>0</v>
      </c>
      <c r="BQ13" s="97">
        <v>0</v>
      </c>
      <c r="BR13" s="144"/>
      <c r="BS13" s="156">
        <f t="shared" si="7"/>
        <v>3</v>
      </c>
      <c r="BT13" s="89">
        <v>3</v>
      </c>
      <c r="BU13" s="89"/>
      <c r="BV13" s="89"/>
      <c r="BW13" s="89"/>
      <c r="BX13" s="89"/>
      <c r="BY13" s="95"/>
      <c r="BZ13" s="157"/>
      <c r="CA13" s="158"/>
      <c r="CB13" s="156"/>
      <c r="CC13" s="89"/>
      <c r="CD13" s="159"/>
      <c r="CE13" s="144"/>
      <c r="CF13" s="86">
        <f>C13+BS13+CB13</f>
        <v>18</v>
      </c>
    </row>
    <row r="14" spans="1:84" ht="29.1" customHeight="1">
      <c r="A14" s="268" t="s">
        <v>31</v>
      </c>
      <c r="B14" s="269"/>
      <c r="C14" s="47">
        <f t="shared" si="5"/>
        <v>3</v>
      </c>
      <c r="D14" s="98">
        <f t="shared" si="9"/>
        <v>0</v>
      </c>
      <c r="E14" s="99"/>
      <c r="F14" s="100"/>
      <c r="G14" s="101">
        <f t="shared" si="0"/>
        <v>0</v>
      </c>
      <c r="H14" s="102"/>
      <c r="I14" s="102"/>
      <c r="J14" s="101">
        <f t="shared" si="1"/>
        <v>0</v>
      </c>
      <c r="K14" s="102"/>
      <c r="L14" s="103"/>
      <c r="M14" s="102"/>
      <c r="N14" s="101">
        <f t="shared" si="2"/>
        <v>1</v>
      </c>
      <c r="O14" s="102">
        <v>1</v>
      </c>
      <c r="P14" s="102"/>
      <c r="Q14" s="102"/>
      <c r="R14" s="102"/>
      <c r="S14" s="100"/>
      <c r="T14" s="100"/>
      <c r="U14" s="101">
        <f t="shared" si="10"/>
        <v>2</v>
      </c>
      <c r="V14" s="102">
        <v>1</v>
      </c>
      <c r="W14" s="102">
        <v>1</v>
      </c>
      <c r="X14" s="102"/>
      <c r="Y14" s="102"/>
      <c r="Z14" s="103"/>
      <c r="AA14" s="104"/>
      <c r="AB14" s="105"/>
      <c r="AC14" s="101">
        <f t="shared" si="3"/>
        <v>0</v>
      </c>
      <c r="AD14" s="102"/>
      <c r="AE14" s="103"/>
      <c r="AF14" s="102"/>
      <c r="AG14" s="103"/>
      <c r="AH14" s="103"/>
      <c r="AI14" s="102"/>
      <c r="AJ14" s="104"/>
      <c r="AK14" s="102"/>
      <c r="AL14" s="105"/>
      <c r="AM14" s="106"/>
      <c r="AN14" s="107"/>
      <c r="AO14" s="101">
        <f t="shared" si="6"/>
        <v>0</v>
      </c>
      <c r="AP14" s="102"/>
      <c r="AQ14" s="102"/>
      <c r="AR14" s="102"/>
      <c r="AS14" s="102"/>
      <c r="AT14" s="104"/>
      <c r="AU14" s="105"/>
      <c r="AV14" s="101">
        <f t="shared" si="11"/>
        <v>0</v>
      </c>
      <c r="AW14" s="100"/>
      <c r="AX14" s="108"/>
      <c r="AY14" s="108"/>
      <c r="AZ14" s="100"/>
      <c r="BA14" s="100"/>
      <c r="BB14" s="100"/>
      <c r="BC14" s="108"/>
      <c r="BD14" s="100"/>
      <c r="BE14" s="100"/>
      <c r="BF14" s="108"/>
      <c r="BG14" s="100"/>
      <c r="BH14" s="100"/>
      <c r="BI14" s="100"/>
      <c r="BJ14" s="100"/>
      <c r="BK14" s="101">
        <f t="shared" si="4"/>
        <v>0</v>
      </c>
      <c r="BL14" s="100"/>
      <c r="BM14" s="100"/>
      <c r="BN14" s="100"/>
      <c r="BO14" s="100"/>
      <c r="BP14" s="100"/>
      <c r="BQ14" s="109"/>
      <c r="BR14" s="144"/>
      <c r="BS14" s="48">
        <f t="shared" si="7"/>
        <v>0</v>
      </c>
      <c r="BT14" s="100"/>
      <c r="BU14" s="100"/>
      <c r="BV14" s="100"/>
      <c r="BW14" s="100"/>
      <c r="BX14" s="100"/>
      <c r="BY14" s="107"/>
      <c r="BZ14" s="160"/>
      <c r="CA14" s="161"/>
      <c r="CB14" s="48"/>
      <c r="CC14" s="100"/>
      <c r="CD14" s="162"/>
      <c r="CE14" s="144"/>
      <c r="CF14" s="34">
        <f t="shared" si="8"/>
        <v>3</v>
      </c>
    </row>
    <row r="15" spans="1:84" ht="29.1" customHeight="1">
      <c r="A15" s="268" t="s">
        <v>57</v>
      </c>
      <c r="B15" s="269"/>
      <c r="C15" s="47">
        <f t="shared" si="5"/>
        <v>16</v>
      </c>
      <c r="D15" s="74">
        <f t="shared" si="9"/>
        <v>0</v>
      </c>
      <c r="E15" s="75"/>
      <c r="F15" s="76"/>
      <c r="G15" s="77">
        <f t="shared" si="0"/>
        <v>0</v>
      </c>
      <c r="H15" s="78"/>
      <c r="I15" s="78"/>
      <c r="J15" s="77">
        <f t="shared" si="1"/>
        <v>1</v>
      </c>
      <c r="K15" s="78">
        <v>1</v>
      </c>
      <c r="L15" s="79"/>
      <c r="M15" s="78"/>
      <c r="N15" s="77">
        <f t="shared" si="2"/>
        <v>4</v>
      </c>
      <c r="O15" s="78"/>
      <c r="P15" s="78">
        <v>1</v>
      </c>
      <c r="Q15" s="78">
        <v>3</v>
      </c>
      <c r="R15" s="78"/>
      <c r="S15" s="76">
        <v>0</v>
      </c>
      <c r="T15" s="76"/>
      <c r="U15" s="77">
        <f t="shared" si="10"/>
        <v>2</v>
      </c>
      <c r="V15" s="78">
        <v>2</v>
      </c>
      <c r="W15" s="78"/>
      <c r="X15" s="78"/>
      <c r="Y15" s="78"/>
      <c r="Z15" s="79"/>
      <c r="AA15" s="80"/>
      <c r="AB15" s="81">
        <v>0</v>
      </c>
      <c r="AC15" s="77">
        <f t="shared" si="3"/>
        <v>7</v>
      </c>
      <c r="AD15" s="78">
        <v>1</v>
      </c>
      <c r="AE15" s="79"/>
      <c r="AF15" s="78"/>
      <c r="AG15" s="79"/>
      <c r="AH15" s="79"/>
      <c r="AI15" s="78">
        <v>6</v>
      </c>
      <c r="AJ15" s="80"/>
      <c r="AK15" s="78"/>
      <c r="AL15" s="81"/>
      <c r="AM15" s="82"/>
      <c r="AN15" s="83">
        <v>0</v>
      </c>
      <c r="AO15" s="77">
        <f t="shared" si="6"/>
        <v>2</v>
      </c>
      <c r="AP15" s="78">
        <v>2</v>
      </c>
      <c r="AQ15" s="78"/>
      <c r="AR15" s="78"/>
      <c r="AS15" s="78"/>
      <c r="AT15" s="80"/>
      <c r="AU15" s="81">
        <v>0</v>
      </c>
      <c r="AV15" s="77">
        <f t="shared" si="11"/>
        <v>0</v>
      </c>
      <c r="AW15" s="76">
        <v>0</v>
      </c>
      <c r="AX15" s="84"/>
      <c r="AY15" s="84">
        <v>0</v>
      </c>
      <c r="AZ15" s="76">
        <v>0</v>
      </c>
      <c r="BA15" s="76">
        <v>0</v>
      </c>
      <c r="BB15" s="76"/>
      <c r="BC15" s="84"/>
      <c r="BD15" s="76">
        <v>0</v>
      </c>
      <c r="BE15" s="76"/>
      <c r="BF15" s="84"/>
      <c r="BG15" s="76">
        <v>0</v>
      </c>
      <c r="BH15" s="76">
        <v>0</v>
      </c>
      <c r="BI15" s="76">
        <v>0</v>
      </c>
      <c r="BJ15" s="76">
        <v>0</v>
      </c>
      <c r="BK15" s="77">
        <f t="shared" si="4"/>
        <v>0</v>
      </c>
      <c r="BL15" s="76">
        <v>0</v>
      </c>
      <c r="BM15" s="76">
        <v>0</v>
      </c>
      <c r="BN15" s="76">
        <v>0</v>
      </c>
      <c r="BO15" s="76">
        <v>0</v>
      </c>
      <c r="BP15" s="76">
        <v>0</v>
      </c>
      <c r="BQ15" s="85">
        <v>0</v>
      </c>
      <c r="BR15" s="144"/>
      <c r="BS15" s="74">
        <f t="shared" si="7"/>
        <v>1</v>
      </c>
      <c r="BT15" s="76">
        <v>1</v>
      </c>
      <c r="BU15" s="76"/>
      <c r="BV15" s="76"/>
      <c r="BW15" s="76"/>
      <c r="BX15" s="76"/>
      <c r="BY15" s="83"/>
      <c r="BZ15" s="154"/>
      <c r="CA15" s="155"/>
      <c r="CB15" s="74"/>
      <c r="CC15" s="76"/>
      <c r="CD15" s="134"/>
      <c r="CE15" s="144"/>
      <c r="CF15" s="73">
        <f t="shared" si="8"/>
        <v>17</v>
      </c>
    </row>
    <row r="16" spans="1:84" ht="29.1" customHeight="1">
      <c r="A16" s="268" t="s">
        <v>80</v>
      </c>
      <c r="B16" s="269"/>
      <c r="C16" s="73">
        <f>+D16+G16+J16+N16+U16+AC16+AO16+AV16+BK16</f>
        <v>26</v>
      </c>
      <c r="D16" s="74">
        <f t="shared" si="9"/>
        <v>0</v>
      </c>
      <c r="E16" s="75"/>
      <c r="F16" s="76"/>
      <c r="G16" s="77">
        <f t="shared" si="0"/>
        <v>1</v>
      </c>
      <c r="H16" s="76">
        <v>1</v>
      </c>
      <c r="I16" s="76"/>
      <c r="J16" s="77">
        <f t="shared" si="1"/>
        <v>4</v>
      </c>
      <c r="K16" s="78">
        <v>1</v>
      </c>
      <c r="L16" s="79"/>
      <c r="M16" s="78">
        <v>3</v>
      </c>
      <c r="N16" s="77">
        <f t="shared" si="2"/>
        <v>4</v>
      </c>
      <c r="O16" s="78"/>
      <c r="P16" s="78"/>
      <c r="Q16" s="78">
        <v>2</v>
      </c>
      <c r="R16" s="78">
        <v>2</v>
      </c>
      <c r="S16" s="76">
        <v>0</v>
      </c>
      <c r="T16" s="76">
        <v>0</v>
      </c>
      <c r="U16" s="77">
        <f t="shared" si="10"/>
        <v>11</v>
      </c>
      <c r="V16" s="78">
        <v>1</v>
      </c>
      <c r="W16" s="78"/>
      <c r="X16" s="78">
        <v>10</v>
      </c>
      <c r="Y16" s="78"/>
      <c r="Z16" s="79"/>
      <c r="AA16" s="80"/>
      <c r="AB16" s="81">
        <v>0</v>
      </c>
      <c r="AC16" s="77">
        <f t="shared" si="3"/>
        <v>4</v>
      </c>
      <c r="AD16" s="78">
        <v>4</v>
      </c>
      <c r="AE16" s="79"/>
      <c r="AF16" s="78"/>
      <c r="AG16" s="79"/>
      <c r="AH16" s="79"/>
      <c r="AI16" s="78"/>
      <c r="AJ16" s="80"/>
      <c r="AK16" s="78"/>
      <c r="AL16" s="81"/>
      <c r="AM16" s="82">
        <v>0</v>
      </c>
      <c r="AN16" s="83">
        <v>0</v>
      </c>
      <c r="AO16" s="77">
        <f t="shared" si="6"/>
        <v>2</v>
      </c>
      <c r="AP16" s="78">
        <v>2</v>
      </c>
      <c r="AQ16" s="78"/>
      <c r="AR16" s="78"/>
      <c r="AS16" s="78"/>
      <c r="AT16" s="80"/>
      <c r="AU16" s="81">
        <v>0</v>
      </c>
      <c r="AV16" s="77">
        <f t="shared" si="11"/>
        <v>0</v>
      </c>
      <c r="AW16" s="78">
        <v>0</v>
      </c>
      <c r="AX16" s="84"/>
      <c r="AY16" s="84">
        <v>0</v>
      </c>
      <c r="AZ16" s="76">
        <v>0</v>
      </c>
      <c r="BA16" s="76">
        <v>0</v>
      </c>
      <c r="BB16" s="76"/>
      <c r="BC16" s="84"/>
      <c r="BD16" s="76">
        <v>0</v>
      </c>
      <c r="BE16" s="76"/>
      <c r="BF16" s="84"/>
      <c r="BG16" s="76">
        <v>0</v>
      </c>
      <c r="BH16" s="76">
        <v>0</v>
      </c>
      <c r="BI16" s="76">
        <v>0</v>
      </c>
      <c r="BJ16" s="76">
        <v>0</v>
      </c>
      <c r="BK16" s="77">
        <f t="shared" si="4"/>
        <v>0</v>
      </c>
      <c r="BL16" s="76">
        <v>0</v>
      </c>
      <c r="BM16" s="76">
        <v>0</v>
      </c>
      <c r="BN16" s="76">
        <v>0</v>
      </c>
      <c r="BO16" s="76">
        <v>0</v>
      </c>
      <c r="BP16" s="76">
        <v>0</v>
      </c>
      <c r="BQ16" s="85">
        <v>0</v>
      </c>
      <c r="BR16" s="144"/>
      <c r="BS16" s="74">
        <f t="shared" si="7"/>
        <v>3</v>
      </c>
      <c r="BT16" s="76">
        <v>3</v>
      </c>
      <c r="BU16" s="76"/>
      <c r="BV16" s="76"/>
      <c r="BW16" s="76"/>
      <c r="BX16" s="76"/>
      <c r="BY16" s="83"/>
      <c r="BZ16" s="154"/>
      <c r="CA16" s="155"/>
      <c r="CB16" s="74"/>
      <c r="CC16" s="76"/>
      <c r="CD16" s="134"/>
      <c r="CE16" s="144"/>
      <c r="CF16" s="47">
        <f>C16+BS16+CB16</f>
        <v>29</v>
      </c>
    </row>
    <row r="17" spans="1:84" ht="29.1" customHeight="1">
      <c r="A17" s="268" t="s">
        <v>95</v>
      </c>
      <c r="B17" s="269"/>
      <c r="C17" s="73">
        <f>+D17+G17+J17+N17+U17+AC17+AO17+AV17+BK17</f>
        <v>17</v>
      </c>
      <c r="D17" s="74">
        <f t="shared" si="9"/>
        <v>0</v>
      </c>
      <c r="E17" s="75"/>
      <c r="F17" s="76"/>
      <c r="G17" s="77">
        <f t="shared" si="0"/>
        <v>0</v>
      </c>
      <c r="H17" s="76"/>
      <c r="I17" s="76"/>
      <c r="J17" s="77">
        <f t="shared" si="1"/>
        <v>2</v>
      </c>
      <c r="K17" s="78">
        <v>1</v>
      </c>
      <c r="L17" s="79"/>
      <c r="M17" s="78">
        <v>1</v>
      </c>
      <c r="N17" s="77">
        <f t="shared" si="2"/>
        <v>4</v>
      </c>
      <c r="O17" s="78"/>
      <c r="P17" s="78"/>
      <c r="Q17" s="78">
        <v>4</v>
      </c>
      <c r="R17" s="78"/>
      <c r="S17" s="76"/>
      <c r="T17" s="76"/>
      <c r="U17" s="77">
        <f t="shared" si="10"/>
        <v>1</v>
      </c>
      <c r="V17" s="78">
        <v>1</v>
      </c>
      <c r="W17" s="78"/>
      <c r="X17" s="78"/>
      <c r="Y17" s="78"/>
      <c r="Z17" s="79"/>
      <c r="AA17" s="80"/>
      <c r="AB17" s="81"/>
      <c r="AC17" s="77">
        <f t="shared" si="3"/>
        <v>8</v>
      </c>
      <c r="AD17" s="78">
        <v>8</v>
      </c>
      <c r="AE17" s="79"/>
      <c r="AF17" s="78"/>
      <c r="AG17" s="79"/>
      <c r="AH17" s="79"/>
      <c r="AI17" s="78"/>
      <c r="AJ17" s="80"/>
      <c r="AK17" s="78"/>
      <c r="AL17" s="81"/>
      <c r="AM17" s="82"/>
      <c r="AN17" s="83"/>
      <c r="AO17" s="77">
        <f t="shared" si="6"/>
        <v>2</v>
      </c>
      <c r="AP17" s="78">
        <v>2</v>
      </c>
      <c r="AQ17" s="78"/>
      <c r="AR17" s="78"/>
      <c r="AS17" s="78"/>
      <c r="AT17" s="80"/>
      <c r="AU17" s="81"/>
      <c r="AV17" s="77">
        <f t="shared" si="11"/>
        <v>0</v>
      </c>
      <c r="AW17" s="78"/>
      <c r="AX17" s="84"/>
      <c r="AY17" s="84"/>
      <c r="AZ17" s="76"/>
      <c r="BA17" s="76"/>
      <c r="BB17" s="76"/>
      <c r="BC17" s="84"/>
      <c r="BD17" s="76"/>
      <c r="BE17" s="76"/>
      <c r="BF17" s="84"/>
      <c r="BG17" s="76"/>
      <c r="BH17" s="76"/>
      <c r="BI17" s="76"/>
      <c r="BJ17" s="76"/>
      <c r="BK17" s="77">
        <f t="shared" si="4"/>
        <v>0</v>
      </c>
      <c r="BL17" s="76"/>
      <c r="BM17" s="76"/>
      <c r="BN17" s="76"/>
      <c r="BO17" s="76"/>
      <c r="BP17" s="76"/>
      <c r="BQ17" s="85"/>
      <c r="BR17" s="144"/>
      <c r="BS17" s="74">
        <f t="shared" si="7"/>
        <v>0</v>
      </c>
      <c r="BT17" s="76"/>
      <c r="BU17" s="76"/>
      <c r="BV17" s="76"/>
      <c r="BW17" s="76"/>
      <c r="BX17" s="76"/>
      <c r="BY17" s="83"/>
      <c r="BZ17" s="154"/>
      <c r="CA17" s="155"/>
      <c r="CB17" s="74"/>
      <c r="CC17" s="76"/>
      <c r="CD17" s="134"/>
      <c r="CE17" s="144"/>
      <c r="CF17" s="47">
        <f>C17+BS17+CB17</f>
        <v>17</v>
      </c>
    </row>
    <row r="18" spans="1:84" ht="29.1" customHeight="1">
      <c r="A18" s="268" t="s">
        <v>21</v>
      </c>
      <c r="B18" s="269"/>
      <c r="C18" s="73">
        <f>+D18+G18+J18+N18+U18+AC18+AO18+AV18+BK18</f>
        <v>26</v>
      </c>
      <c r="D18" s="74">
        <f t="shared" si="9"/>
        <v>0</v>
      </c>
      <c r="E18" s="75"/>
      <c r="F18" s="76"/>
      <c r="G18" s="77">
        <f t="shared" si="0"/>
        <v>0</v>
      </c>
      <c r="H18" s="76"/>
      <c r="I18" s="76"/>
      <c r="J18" s="77">
        <f t="shared" si="1"/>
        <v>3</v>
      </c>
      <c r="K18" s="78">
        <v>1</v>
      </c>
      <c r="L18" s="79"/>
      <c r="M18" s="78">
        <v>2</v>
      </c>
      <c r="N18" s="77">
        <f t="shared" si="2"/>
        <v>5</v>
      </c>
      <c r="O18" s="78"/>
      <c r="P18" s="78"/>
      <c r="Q18" s="78">
        <v>3</v>
      </c>
      <c r="R18" s="78">
        <v>2</v>
      </c>
      <c r="S18" s="76">
        <v>0</v>
      </c>
      <c r="T18" s="76">
        <v>0</v>
      </c>
      <c r="U18" s="77">
        <f t="shared" si="10"/>
        <v>11</v>
      </c>
      <c r="V18" s="78">
        <v>2</v>
      </c>
      <c r="W18" s="78">
        <v>5</v>
      </c>
      <c r="X18" s="78">
        <v>4</v>
      </c>
      <c r="Y18" s="78"/>
      <c r="Z18" s="79"/>
      <c r="AA18" s="80"/>
      <c r="AB18" s="81">
        <v>0</v>
      </c>
      <c r="AC18" s="77">
        <f t="shared" si="3"/>
        <v>7</v>
      </c>
      <c r="AD18" s="78">
        <v>7</v>
      </c>
      <c r="AE18" s="79"/>
      <c r="AF18" s="78"/>
      <c r="AG18" s="79"/>
      <c r="AH18" s="79"/>
      <c r="AI18" s="78"/>
      <c r="AJ18" s="80"/>
      <c r="AK18" s="78"/>
      <c r="AL18" s="81"/>
      <c r="AM18" s="82">
        <v>0</v>
      </c>
      <c r="AN18" s="83">
        <v>0</v>
      </c>
      <c r="AO18" s="77">
        <f t="shared" si="6"/>
        <v>0</v>
      </c>
      <c r="AP18" s="78"/>
      <c r="AQ18" s="78"/>
      <c r="AR18" s="78"/>
      <c r="AS18" s="78"/>
      <c r="AT18" s="80"/>
      <c r="AU18" s="81">
        <v>0</v>
      </c>
      <c r="AV18" s="77">
        <f t="shared" si="11"/>
        <v>0</v>
      </c>
      <c r="AW18" s="76">
        <v>0</v>
      </c>
      <c r="AX18" s="84"/>
      <c r="AY18" s="84">
        <v>0</v>
      </c>
      <c r="AZ18" s="76">
        <v>0</v>
      </c>
      <c r="BA18" s="76">
        <v>0</v>
      </c>
      <c r="BB18" s="76"/>
      <c r="BC18" s="84"/>
      <c r="BD18" s="76">
        <v>0</v>
      </c>
      <c r="BE18" s="76"/>
      <c r="BF18" s="84"/>
      <c r="BG18" s="76">
        <v>0</v>
      </c>
      <c r="BH18" s="76">
        <v>0</v>
      </c>
      <c r="BI18" s="76">
        <v>0</v>
      </c>
      <c r="BJ18" s="76">
        <v>0</v>
      </c>
      <c r="BK18" s="77">
        <f t="shared" si="4"/>
        <v>0</v>
      </c>
      <c r="BL18" s="76">
        <v>0</v>
      </c>
      <c r="BM18" s="76">
        <v>0</v>
      </c>
      <c r="BN18" s="76">
        <v>0</v>
      </c>
      <c r="BO18" s="76">
        <v>0</v>
      </c>
      <c r="BP18" s="76">
        <v>0</v>
      </c>
      <c r="BQ18" s="85">
        <v>0</v>
      </c>
      <c r="BR18" s="144"/>
      <c r="BS18" s="74">
        <f t="shared" si="7"/>
        <v>2</v>
      </c>
      <c r="BT18" s="76">
        <v>1</v>
      </c>
      <c r="BU18" s="76">
        <v>1</v>
      </c>
      <c r="BV18" s="76"/>
      <c r="BW18" s="76"/>
      <c r="BX18" s="76"/>
      <c r="BY18" s="83"/>
      <c r="BZ18" s="154"/>
      <c r="CA18" s="155"/>
      <c r="CB18" s="74"/>
      <c r="CC18" s="76"/>
      <c r="CD18" s="134"/>
      <c r="CE18" s="144"/>
      <c r="CF18" s="47">
        <f>C18+BS18+CB18</f>
        <v>28</v>
      </c>
    </row>
    <row r="19" spans="1:84" ht="29.1" customHeight="1">
      <c r="A19" s="258" t="s">
        <v>49</v>
      </c>
      <c r="B19" s="259"/>
      <c r="C19" s="110">
        <f t="shared" si="5"/>
        <v>22</v>
      </c>
      <c r="D19" s="111">
        <f t="shared" si="9"/>
        <v>0</v>
      </c>
      <c r="E19" s="112"/>
      <c r="F19" s="113"/>
      <c r="G19" s="114">
        <f t="shared" si="0"/>
        <v>0</v>
      </c>
      <c r="H19" s="113"/>
      <c r="I19" s="113"/>
      <c r="J19" s="114">
        <f t="shared" si="1"/>
        <v>5</v>
      </c>
      <c r="K19" s="115">
        <v>1</v>
      </c>
      <c r="L19" s="116"/>
      <c r="M19" s="115">
        <v>4</v>
      </c>
      <c r="N19" s="114">
        <f t="shared" si="2"/>
        <v>4</v>
      </c>
      <c r="O19" s="115"/>
      <c r="P19" s="115"/>
      <c r="Q19" s="115">
        <v>2</v>
      </c>
      <c r="R19" s="115">
        <v>2</v>
      </c>
      <c r="S19" s="113">
        <v>0</v>
      </c>
      <c r="T19" s="113">
        <v>0</v>
      </c>
      <c r="U19" s="114">
        <f t="shared" si="10"/>
        <v>9</v>
      </c>
      <c r="V19" s="115">
        <v>1</v>
      </c>
      <c r="W19" s="115">
        <v>3</v>
      </c>
      <c r="X19" s="115">
        <v>5</v>
      </c>
      <c r="Y19" s="115"/>
      <c r="Z19" s="116"/>
      <c r="AA19" s="117"/>
      <c r="AB19" s="118">
        <v>0</v>
      </c>
      <c r="AC19" s="114">
        <f t="shared" si="3"/>
        <v>3</v>
      </c>
      <c r="AD19" s="115">
        <v>3</v>
      </c>
      <c r="AE19" s="116"/>
      <c r="AF19" s="115"/>
      <c r="AG19" s="116"/>
      <c r="AH19" s="116"/>
      <c r="AI19" s="115"/>
      <c r="AJ19" s="117"/>
      <c r="AK19" s="115"/>
      <c r="AL19" s="118"/>
      <c r="AM19" s="119">
        <v>0</v>
      </c>
      <c r="AN19" s="120">
        <v>0</v>
      </c>
      <c r="AO19" s="114">
        <f t="shared" si="6"/>
        <v>1</v>
      </c>
      <c r="AP19" s="115">
        <v>1</v>
      </c>
      <c r="AQ19" s="115"/>
      <c r="AR19" s="115"/>
      <c r="AS19" s="115"/>
      <c r="AT19" s="117"/>
      <c r="AU19" s="118">
        <v>0</v>
      </c>
      <c r="AV19" s="114">
        <f t="shared" si="11"/>
        <v>0</v>
      </c>
      <c r="AW19" s="113">
        <v>0</v>
      </c>
      <c r="AX19" s="121"/>
      <c r="AY19" s="121">
        <v>0</v>
      </c>
      <c r="AZ19" s="113">
        <v>0</v>
      </c>
      <c r="BA19" s="113">
        <v>0</v>
      </c>
      <c r="BB19" s="113"/>
      <c r="BC19" s="121"/>
      <c r="BD19" s="113">
        <v>0</v>
      </c>
      <c r="BE19" s="113"/>
      <c r="BF19" s="121"/>
      <c r="BG19" s="113">
        <v>0</v>
      </c>
      <c r="BH19" s="113">
        <v>0</v>
      </c>
      <c r="BI19" s="113">
        <v>0</v>
      </c>
      <c r="BJ19" s="113">
        <v>0</v>
      </c>
      <c r="BK19" s="114">
        <f t="shared" si="4"/>
        <v>0</v>
      </c>
      <c r="BL19" s="113">
        <v>0</v>
      </c>
      <c r="BM19" s="113">
        <v>0</v>
      </c>
      <c r="BN19" s="113">
        <v>0</v>
      </c>
      <c r="BO19" s="113">
        <v>0</v>
      </c>
      <c r="BP19" s="113">
        <v>0</v>
      </c>
      <c r="BQ19" s="122">
        <v>0</v>
      </c>
      <c r="BR19" s="144"/>
      <c r="BS19" s="111">
        <f t="shared" si="7"/>
        <v>0</v>
      </c>
      <c r="BT19" s="113"/>
      <c r="BU19" s="113"/>
      <c r="BV19" s="113"/>
      <c r="BW19" s="113"/>
      <c r="BX19" s="113"/>
      <c r="BY19" s="120"/>
      <c r="BZ19" s="163"/>
      <c r="CA19" s="164"/>
      <c r="CB19" s="111"/>
      <c r="CC19" s="113"/>
      <c r="CD19" s="165"/>
      <c r="CE19" s="144"/>
      <c r="CF19" s="110">
        <f t="shared" si="8"/>
        <v>22</v>
      </c>
    </row>
    <row r="20" spans="1:84" ht="29.1" customHeight="1">
      <c r="A20" s="270" t="s">
        <v>50</v>
      </c>
      <c r="B20" s="271"/>
      <c r="C20" s="86">
        <f t="shared" si="5"/>
        <v>10</v>
      </c>
      <c r="D20" s="87">
        <f t="shared" si="9"/>
        <v>0</v>
      </c>
      <c r="E20" s="88"/>
      <c r="F20" s="89"/>
      <c r="G20" s="90">
        <f t="shared" si="0"/>
        <v>0</v>
      </c>
      <c r="H20" s="89"/>
      <c r="I20" s="89"/>
      <c r="J20" s="90">
        <f t="shared" si="1"/>
        <v>0</v>
      </c>
      <c r="K20" s="31"/>
      <c r="L20" s="91"/>
      <c r="M20" s="31"/>
      <c r="N20" s="90">
        <f t="shared" si="2"/>
        <v>1</v>
      </c>
      <c r="O20" s="31">
        <v>1</v>
      </c>
      <c r="P20" s="31"/>
      <c r="Q20" s="31"/>
      <c r="R20" s="31"/>
      <c r="S20" s="89">
        <v>0</v>
      </c>
      <c r="T20" s="89">
        <v>0</v>
      </c>
      <c r="U20" s="90">
        <f t="shared" si="10"/>
        <v>6</v>
      </c>
      <c r="V20" s="31"/>
      <c r="W20" s="31">
        <v>3</v>
      </c>
      <c r="X20" s="31">
        <v>3</v>
      </c>
      <c r="Y20" s="31"/>
      <c r="Z20" s="91"/>
      <c r="AA20" s="92"/>
      <c r="AB20" s="93">
        <v>0</v>
      </c>
      <c r="AC20" s="90">
        <f t="shared" si="3"/>
        <v>2</v>
      </c>
      <c r="AD20" s="31">
        <v>2</v>
      </c>
      <c r="AE20" s="91"/>
      <c r="AF20" s="31"/>
      <c r="AG20" s="91"/>
      <c r="AH20" s="91"/>
      <c r="AI20" s="31"/>
      <c r="AJ20" s="92"/>
      <c r="AK20" s="31"/>
      <c r="AL20" s="93"/>
      <c r="AM20" s="94">
        <v>0</v>
      </c>
      <c r="AN20" s="95">
        <v>0</v>
      </c>
      <c r="AO20" s="90">
        <f t="shared" si="6"/>
        <v>1</v>
      </c>
      <c r="AP20" s="31">
        <v>1</v>
      </c>
      <c r="AQ20" s="31"/>
      <c r="AR20" s="31"/>
      <c r="AS20" s="31"/>
      <c r="AT20" s="92"/>
      <c r="AU20" s="93">
        <v>0</v>
      </c>
      <c r="AV20" s="90">
        <f t="shared" si="11"/>
        <v>0</v>
      </c>
      <c r="AW20" s="89">
        <v>0</v>
      </c>
      <c r="AX20" s="96"/>
      <c r="AY20" s="96">
        <v>0</v>
      </c>
      <c r="AZ20" s="89">
        <v>0</v>
      </c>
      <c r="BA20" s="89">
        <v>0</v>
      </c>
      <c r="BB20" s="89"/>
      <c r="BC20" s="96"/>
      <c r="BD20" s="89">
        <v>0</v>
      </c>
      <c r="BE20" s="89"/>
      <c r="BF20" s="96"/>
      <c r="BG20" s="89">
        <v>0</v>
      </c>
      <c r="BH20" s="89">
        <v>0</v>
      </c>
      <c r="BI20" s="89">
        <v>0</v>
      </c>
      <c r="BJ20" s="89">
        <v>0</v>
      </c>
      <c r="BK20" s="90">
        <f t="shared" si="4"/>
        <v>0</v>
      </c>
      <c r="BL20" s="89">
        <v>0</v>
      </c>
      <c r="BM20" s="89">
        <v>0</v>
      </c>
      <c r="BN20" s="89">
        <v>0</v>
      </c>
      <c r="BO20" s="89">
        <v>0</v>
      </c>
      <c r="BP20" s="89">
        <v>0</v>
      </c>
      <c r="BQ20" s="97">
        <v>0</v>
      </c>
      <c r="BR20" s="144"/>
      <c r="BS20" s="156">
        <f t="shared" si="7"/>
        <v>5</v>
      </c>
      <c r="BT20" s="166">
        <v>5</v>
      </c>
      <c r="BU20" s="166"/>
      <c r="BV20" s="166"/>
      <c r="BW20" s="166"/>
      <c r="BX20" s="166"/>
      <c r="BY20" s="167"/>
      <c r="BZ20" s="168"/>
      <c r="CA20" s="169"/>
      <c r="CB20" s="156"/>
      <c r="CC20" s="166"/>
      <c r="CD20" s="170"/>
      <c r="CE20" s="144"/>
      <c r="CF20" s="171">
        <f t="shared" si="8"/>
        <v>15</v>
      </c>
    </row>
    <row r="21" spans="1:84" ht="29.1" customHeight="1">
      <c r="A21" s="252" t="s">
        <v>102</v>
      </c>
      <c r="B21" s="253"/>
      <c r="C21" s="86">
        <f t="shared" ref="C21" si="16">+D21+G21+J21+N21+U21+AC21+AO21+AV21+BK21</f>
        <v>1</v>
      </c>
      <c r="D21" s="87">
        <f t="shared" ref="D21" si="17">SUM(F21:F21)</f>
        <v>0</v>
      </c>
      <c r="E21" s="88"/>
      <c r="F21" s="89"/>
      <c r="G21" s="90">
        <f t="shared" ref="G21" si="18">+H21+I21</f>
        <v>0</v>
      </c>
      <c r="H21" s="89"/>
      <c r="I21" s="89"/>
      <c r="J21" s="90">
        <f t="shared" ref="J21" si="19">+K21+L21+M21</f>
        <v>0</v>
      </c>
      <c r="K21" s="31"/>
      <c r="L21" s="91"/>
      <c r="M21" s="31"/>
      <c r="N21" s="90">
        <f t="shared" ref="N21" si="20">+O21+P21+Q21+R21+S21+T21</f>
        <v>0</v>
      </c>
      <c r="O21" s="31"/>
      <c r="P21" s="31"/>
      <c r="Q21" s="31"/>
      <c r="R21" s="31"/>
      <c r="S21" s="89">
        <v>0</v>
      </c>
      <c r="T21" s="89">
        <v>0</v>
      </c>
      <c r="U21" s="90">
        <f t="shared" ref="U21" si="21">+V21+W21+X21+Y21+Z21+AA21+AB21</f>
        <v>1</v>
      </c>
      <c r="V21" s="31"/>
      <c r="W21" s="31"/>
      <c r="X21" s="31">
        <v>1</v>
      </c>
      <c r="Y21" s="31"/>
      <c r="Z21" s="91"/>
      <c r="AA21" s="92"/>
      <c r="AB21" s="93">
        <v>0</v>
      </c>
      <c r="AC21" s="90">
        <f t="shared" ref="AC21" si="22">+AD21+AE21+AF21+AG21+AH21+AI21+AJ21+AK21+AL21+AM21+AN21</f>
        <v>0</v>
      </c>
      <c r="AD21" s="31"/>
      <c r="AE21" s="91"/>
      <c r="AF21" s="31"/>
      <c r="AG21" s="91"/>
      <c r="AH21" s="91"/>
      <c r="AI21" s="31"/>
      <c r="AJ21" s="92"/>
      <c r="AK21" s="31"/>
      <c r="AL21" s="93"/>
      <c r="AM21" s="94">
        <v>0</v>
      </c>
      <c r="AN21" s="95">
        <v>0</v>
      </c>
      <c r="AO21" s="90">
        <f t="shared" ref="AO21" si="23">+AP21+AQ21+AR21+AS21+AT21+AU21</f>
        <v>0</v>
      </c>
      <c r="AP21" s="31"/>
      <c r="AQ21" s="31"/>
      <c r="AR21" s="31"/>
      <c r="AS21" s="31"/>
      <c r="AT21" s="92"/>
      <c r="AU21" s="93">
        <v>0</v>
      </c>
      <c r="AV21" s="90">
        <f t="shared" ref="AV21" si="24">+AW21+AY21+AZ21+BA21+BJ21</f>
        <v>0</v>
      </c>
      <c r="AW21" s="89">
        <v>0</v>
      </c>
      <c r="AX21" s="96"/>
      <c r="AY21" s="96">
        <v>0</v>
      </c>
      <c r="AZ21" s="89">
        <v>0</v>
      </c>
      <c r="BA21" s="89">
        <v>0</v>
      </c>
      <c r="BB21" s="89"/>
      <c r="BC21" s="96"/>
      <c r="BD21" s="89">
        <v>0</v>
      </c>
      <c r="BE21" s="89"/>
      <c r="BF21" s="96"/>
      <c r="BG21" s="89">
        <v>0</v>
      </c>
      <c r="BH21" s="89">
        <v>0</v>
      </c>
      <c r="BI21" s="89">
        <v>0</v>
      </c>
      <c r="BJ21" s="89">
        <v>0</v>
      </c>
      <c r="BK21" s="90">
        <f t="shared" ref="BK21" si="25">+BL21+BQ21</f>
        <v>0</v>
      </c>
      <c r="BL21" s="89">
        <v>0</v>
      </c>
      <c r="BM21" s="89">
        <v>0</v>
      </c>
      <c r="BN21" s="89">
        <v>0</v>
      </c>
      <c r="BO21" s="89">
        <v>0</v>
      </c>
      <c r="BP21" s="89">
        <v>0</v>
      </c>
      <c r="BQ21" s="97">
        <v>0</v>
      </c>
      <c r="BR21" s="144"/>
      <c r="BS21" s="156">
        <f t="shared" ref="BS21" si="26">+BT21+BU21+BV21+BW21+BX21+BY21+BZ21+CA21</f>
        <v>0</v>
      </c>
      <c r="BT21" s="166"/>
      <c r="BU21" s="166"/>
      <c r="BV21" s="166"/>
      <c r="BW21" s="166"/>
      <c r="BX21" s="166"/>
      <c r="BY21" s="167"/>
      <c r="BZ21" s="168"/>
      <c r="CA21" s="169"/>
      <c r="CB21" s="156"/>
      <c r="CC21" s="166"/>
      <c r="CD21" s="170"/>
      <c r="CE21" s="144"/>
      <c r="CF21" s="171">
        <f t="shared" ref="CF21" si="27">C21+BS21+CB21</f>
        <v>1</v>
      </c>
    </row>
    <row r="22" spans="1:84" ht="29.1" customHeight="1">
      <c r="A22" s="270" t="s">
        <v>58</v>
      </c>
      <c r="B22" s="271"/>
      <c r="C22" s="86">
        <f t="shared" si="5"/>
        <v>12</v>
      </c>
      <c r="D22" s="87">
        <f>SUM(F22:F22)</f>
        <v>0</v>
      </c>
      <c r="E22" s="88"/>
      <c r="F22" s="89"/>
      <c r="G22" s="90">
        <f>+H22+I22</f>
        <v>0</v>
      </c>
      <c r="H22" s="89"/>
      <c r="I22" s="89"/>
      <c r="J22" s="90">
        <f>+K22+L22+M22</f>
        <v>1</v>
      </c>
      <c r="K22" s="31">
        <v>1</v>
      </c>
      <c r="L22" s="91"/>
      <c r="M22" s="31"/>
      <c r="N22" s="90">
        <f>+O22+P22+Q22+R22+S22+T22</f>
        <v>2</v>
      </c>
      <c r="O22" s="31"/>
      <c r="P22" s="31"/>
      <c r="Q22" s="31">
        <v>1</v>
      </c>
      <c r="R22" s="31">
        <v>1</v>
      </c>
      <c r="S22" s="89">
        <v>0</v>
      </c>
      <c r="T22" s="89">
        <v>0</v>
      </c>
      <c r="U22" s="90">
        <f>+V22+W22+X22+Y22+Z22+AA22+AB22</f>
        <v>8</v>
      </c>
      <c r="V22" s="31">
        <v>1</v>
      </c>
      <c r="W22" s="31">
        <v>1</v>
      </c>
      <c r="X22" s="31">
        <v>6</v>
      </c>
      <c r="Y22" s="31"/>
      <c r="Z22" s="91"/>
      <c r="AA22" s="92"/>
      <c r="AB22" s="93">
        <v>0</v>
      </c>
      <c r="AC22" s="90">
        <f>+AD22+AE22+AF22+AG22+AH22+AI22+AJ22+AK22+AL22+AM22+AN22</f>
        <v>1</v>
      </c>
      <c r="AD22" s="31"/>
      <c r="AE22" s="91"/>
      <c r="AF22" s="31">
        <v>1</v>
      </c>
      <c r="AG22" s="91"/>
      <c r="AH22" s="91"/>
      <c r="AI22" s="31"/>
      <c r="AJ22" s="92"/>
      <c r="AK22" s="31"/>
      <c r="AL22" s="93"/>
      <c r="AM22" s="94">
        <v>0</v>
      </c>
      <c r="AN22" s="95">
        <v>0</v>
      </c>
      <c r="AO22" s="90">
        <f t="shared" si="6"/>
        <v>0</v>
      </c>
      <c r="AP22" s="31"/>
      <c r="AQ22" s="31"/>
      <c r="AR22" s="31"/>
      <c r="AS22" s="31"/>
      <c r="AT22" s="92"/>
      <c r="AU22" s="93">
        <v>0</v>
      </c>
      <c r="AV22" s="90">
        <f>+AW22+AY22+AZ22+BA22+BJ22</f>
        <v>0</v>
      </c>
      <c r="AW22" s="89">
        <v>0</v>
      </c>
      <c r="AX22" s="96"/>
      <c r="AY22" s="96">
        <v>0</v>
      </c>
      <c r="AZ22" s="89">
        <v>0</v>
      </c>
      <c r="BA22" s="89">
        <v>0</v>
      </c>
      <c r="BB22" s="89"/>
      <c r="BC22" s="96"/>
      <c r="BD22" s="89">
        <v>0</v>
      </c>
      <c r="BE22" s="89"/>
      <c r="BF22" s="96"/>
      <c r="BG22" s="89">
        <v>0</v>
      </c>
      <c r="BH22" s="89">
        <v>0</v>
      </c>
      <c r="BI22" s="89">
        <v>0</v>
      </c>
      <c r="BJ22" s="89">
        <v>0</v>
      </c>
      <c r="BK22" s="90">
        <f>+BL22+BQ22</f>
        <v>0</v>
      </c>
      <c r="BL22" s="89">
        <v>0</v>
      </c>
      <c r="BM22" s="89">
        <v>0</v>
      </c>
      <c r="BN22" s="89">
        <v>0</v>
      </c>
      <c r="BO22" s="89">
        <v>0</v>
      </c>
      <c r="BP22" s="89">
        <v>0</v>
      </c>
      <c r="BQ22" s="97">
        <v>0</v>
      </c>
      <c r="BR22" s="144"/>
      <c r="BS22" s="156">
        <f t="shared" si="7"/>
        <v>2</v>
      </c>
      <c r="BT22" s="166">
        <v>1</v>
      </c>
      <c r="BU22" s="166"/>
      <c r="BV22" s="166">
        <v>1</v>
      </c>
      <c r="BW22" s="166"/>
      <c r="BX22" s="166"/>
      <c r="BY22" s="167"/>
      <c r="BZ22" s="168"/>
      <c r="CA22" s="169"/>
      <c r="CB22" s="156"/>
      <c r="CC22" s="166"/>
      <c r="CD22" s="170"/>
      <c r="CE22" s="144"/>
      <c r="CF22" s="171">
        <f t="shared" si="8"/>
        <v>14</v>
      </c>
    </row>
    <row r="23" spans="1:84" ht="29.1" customHeight="1">
      <c r="A23" s="268" t="s">
        <v>65</v>
      </c>
      <c r="B23" s="269"/>
      <c r="C23" s="47">
        <f t="shared" si="5"/>
        <v>2</v>
      </c>
      <c r="D23" s="48">
        <f t="shared" si="9"/>
        <v>0</v>
      </c>
      <c r="E23" s="49"/>
      <c r="F23" s="50"/>
      <c r="G23" s="51">
        <f t="shared" si="0"/>
        <v>0</v>
      </c>
      <c r="H23" s="50"/>
      <c r="I23" s="50"/>
      <c r="J23" s="51">
        <f t="shared" si="1"/>
        <v>0</v>
      </c>
      <c r="K23" s="52"/>
      <c r="L23" s="53"/>
      <c r="M23" s="52"/>
      <c r="N23" s="51">
        <f t="shared" si="2"/>
        <v>0</v>
      </c>
      <c r="O23" s="52"/>
      <c r="P23" s="52"/>
      <c r="Q23" s="52"/>
      <c r="R23" s="52"/>
      <c r="S23" s="50">
        <v>0</v>
      </c>
      <c r="T23" s="50">
        <v>0</v>
      </c>
      <c r="U23" s="51">
        <f t="shared" si="10"/>
        <v>2</v>
      </c>
      <c r="V23" s="52"/>
      <c r="W23" s="52"/>
      <c r="X23" s="52">
        <v>2</v>
      </c>
      <c r="Y23" s="52"/>
      <c r="Z23" s="53"/>
      <c r="AA23" s="54"/>
      <c r="AB23" s="55">
        <v>0</v>
      </c>
      <c r="AC23" s="51">
        <f t="shared" si="3"/>
        <v>0</v>
      </c>
      <c r="AD23" s="52"/>
      <c r="AE23" s="53"/>
      <c r="AF23" s="52"/>
      <c r="AG23" s="53"/>
      <c r="AH23" s="53"/>
      <c r="AI23" s="52"/>
      <c r="AJ23" s="54"/>
      <c r="AK23" s="52"/>
      <c r="AL23" s="55"/>
      <c r="AM23" s="56">
        <v>0</v>
      </c>
      <c r="AN23" s="57">
        <v>0</v>
      </c>
      <c r="AO23" s="51">
        <f t="shared" si="6"/>
        <v>0</v>
      </c>
      <c r="AP23" s="52"/>
      <c r="AQ23" s="52"/>
      <c r="AR23" s="52"/>
      <c r="AS23" s="52"/>
      <c r="AT23" s="54"/>
      <c r="AU23" s="55">
        <v>0</v>
      </c>
      <c r="AV23" s="51">
        <f t="shared" si="11"/>
        <v>0</v>
      </c>
      <c r="AW23" s="50">
        <v>0</v>
      </c>
      <c r="AX23" s="58"/>
      <c r="AY23" s="58">
        <v>0</v>
      </c>
      <c r="AZ23" s="50">
        <v>0</v>
      </c>
      <c r="BA23" s="50">
        <v>0</v>
      </c>
      <c r="BB23" s="50"/>
      <c r="BC23" s="58"/>
      <c r="BD23" s="50">
        <v>0</v>
      </c>
      <c r="BE23" s="50"/>
      <c r="BF23" s="58"/>
      <c r="BG23" s="50">
        <v>0</v>
      </c>
      <c r="BH23" s="50">
        <v>0</v>
      </c>
      <c r="BI23" s="50">
        <v>0</v>
      </c>
      <c r="BJ23" s="50">
        <v>0</v>
      </c>
      <c r="BK23" s="51">
        <f t="shared" si="4"/>
        <v>0</v>
      </c>
      <c r="BL23" s="50">
        <v>0</v>
      </c>
      <c r="BM23" s="50">
        <v>0</v>
      </c>
      <c r="BN23" s="50">
        <v>0</v>
      </c>
      <c r="BO23" s="50">
        <v>0</v>
      </c>
      <c r="BP23" s="50">
        <v>0</v>
      </c>
      <c r="BQ23" s="59">
        <v>0</v>
      </c>
      <c r="BR23" s="144"/>
      <c r="BS23" s="48">
        <f t="shared" si="7"/>
        <v>1</v>
      </c>
      <c r="BT23" s="50">
        <v>1</v>
      </c>
      <c r="BU23" s="50"/>
      <c r="BV23" s="50"/>
      <c r="BW23" s="50"/>
      <c r="BX23" s="50"/>
      <c r="BY23" s="57"/>
      <c r="BZ23" s="172"/>
      <c r="CA23" s="173"/>
      <c r="CB23" s="48"/>
      <c r="CC23" s="50"/>
      <c r="CD23" s="174"/>
      <c r="CE23" s="144"/>
      <c r="CF23" s="47">
        <f t="shared" si="8"/>
        <v>3</v>
      </c>
    </row>
    <row r="24" spans="1:84" ht="29.1" customHeight="1">
      <c r="A24" s="272" t="s">
        <v>17</v>
      </c>
      <c r="B24" s="273"/>
      <c r="C24" s="60">
        <f t="shared" si="5"/>
        <v>23</v>
      </c>
      <c r="D24" s="61">
        <f t="shared" si="9"/>
        <v>0</v>
      </c>
      <c r="E24" s="62"/>
      <c r="F24" s="63"/>
      <c r="G24" s="64">
        <f t="shared" si="0"/>
        <v>0</v>
      </c>
      <c r="H24" s="63"/>
      <c r="I24" s="63"/>
      <c r="J24" s="64">
        <f t="shared" si="1"/>
        <v>3</v>
      </c>
      <c r="K24" s="65">
        <v>1</v>
      </c>
      <c r="L24" s="66"/>
      <c r="M24" s="65">
        <v>2</v>
      </c>
      <c r="N24" s="64">
        <f t="shared" si="2"/>
        <v>1</v>
      </c>
      <c r="O24" s="65"/>
      <c r="P24" s="65"/>
      <c r="Q24" s="65">
        <v>1</v>
      </c>
      <c r="R24" s="65"/>
      <c r="S24" s="63">
        <v>0</v>
      </c>
      <c r="T24" s="63">
        <v>0</v>
      </c>
      <c r="U24" s="64">
        <f t="shared" si="10"/>
        <v>14</v>
      </c>
      <c r="V24" s="65">
        <v>4</v>
      </c>
      <c r="W24" s="65">
        <v>7</v>
      </c>
      <c r="X24" s="65">
        <v>3</v>
      </c>
      <c r="Y24" s="65"/>
      <c r="Z24" s="66"/>
      <c r="AA24" s="67"/>
      <c r="AB24" s="68">
        <v>0</v>
      </c>
      <c r="AC24" s="64">
        <f t="shared" si="3"/>
        <v>5</v>
      </c>
      <c r="AD24" s="65">
        <v>5</v>
      </c>
      <c r="AE24" s="66"/>
      <c r="AF24" s="65"/>
      <c r="AG24" s="66"/>
      <c r="AH24" s="66"/>
      <c r="AI24" s="65"/>
      <c r="AJ24" s="67"/>
      <c r="AK24" s="65"/>
      <c r="AL24" s="68"/>
      <c r="AM24" s="69"/>
      <c r="AN24" s="70">
        <v>0</v>
      </c>
      <c r="AO24" s="64">
        <f t="shared" si="6"/>
        <v>0</v>
      </c>
      <c r="AP24" s="65"/>
      <c r="AQ24" s="65"/>
      <c r="AR24" s="65"/>
      <c r="AS24" s="65"/>
      <c r="AT24" s="67"/>
      <c r="AU24" s="68">
        <v>0</v>
      </c>
      <c r="AV24" s="64">
        <f t="shared" si="11"/>
        <v>0</v>
      </c>
      <c r="AW24" s="63">
        <v>0</v>
      </c>
      <c r="AX24" s="71"/>
      <c r="AY24" s="71">
        <v>0</v>
      </c>
      <c r="AZ24" s="63">
        <v>0</v>
      </c>
      <c r="BA24" s="63">
        <v>0</v>
      </c>
      <c r="BB24" s="63"/>
      <c r="BC24" s="71"/>
      <c r="BD24" s="63">
        <v>0</v>
      </c>
      <c r="BE24" s="63"/>
      <c r="BF24" s="71"/>
      <c r="BG24" s="63">
        <v>0</v>
      </c>
      <c r="BH24" s="63">
        <v>0</v>
      </c>
      <c r="BI24" s="63">
        <v>0</v>
      </c>
      <c r="BJ24" s="63">
        <v>0</v>
      </c>
      <c r="BK24" s="64">
        <f t="shared" si="4"/>
        <v>0</v>
      </c>
      <c r="BL24" s="63">
        <v>0</v>
      </c>
      <c r="BM24" s="63">
        <v>0</v>
      </c>
      <c r="BN24" s="63">
        <v>0</v>
      </c>
      <c r="BO24" s="63">
        <v>0</v>
      </c>
      <c r="BP24" s="63">
        <v>0</v>
      </c>
      <c r="BQ24" s="72">
        <v>0</v>
      </c>
      <c r="BR24" s="144"/>
      <c r="BS24" s="61">
        <f t="shared" si="7"/>
        <v>5</v>
      </c>
      <c r="BT24" s="63">
        <v>5</v>
      </c>
      <c r="BU24" s="63"/>
      <c r="BV24" s="63"/>
      <c r="BW24" s="63"/>
      <c r="BX24" s="63"/>
      <c r="BY24" s="70"/>
      <c r="BZ24" s="151"/>
      <c r="CA24" s="152"/>
      <c r="CB24" s="61"/>
      <c r="CC24" s="63"/>
      <c r="CD24" s="153"/>
      <c r="CE24" s="144"/>
      <c r="CF24" s="175">
        <f t="shared" si="8"/>
        <v>28</v>
      </c>
    </row>
    <row r="25" spans="1:84" ht="29.1" customHeight="1">
      <c r="A25" s="254" t="s">
        <v>103</v>
      </c>
      <c r="B25" s="255"/>
      <c r="C25" s="34">
        <f t="shared" ref="C25" si="28">+D25+G25+J25+N25+U25+AC25+AO25+AV25+BK25</f>
        <v>1</v>
      </c>
      <c r="D25" s="35">
        <f t="shared" ref="D25" si="29">SUM(F25:F25)</f>
        <v>0</v>
      </c>
      <c r="E25" s="36"/>
      <c r="F25" s="37"/>
      <c r="G25" s="38">
        <f t="shared" ref="G25" si="30">+H25+I25</f>
        <v>0</v>
      </c>
      <c r="H25" s="37"/>
      <c r="I25" s="37"/>
      <c r="J25" s="38">
        <f t="shared" ref="J25" si="31">+K25+L25+M25</f>
        <v>0</v>
      </c>
      <c r="K25" s="39"/>
      <c r="L25" s="40"/>
      <c r="M25" s="39"/>
      <c r="N25" s="38">
        <f t="shared" ref="N25" si="32">+O25+P25+Q25+R25+S25+T25</f>
        <v>0</v>
      </c>
      <c r="O25" s="39"/>
      <c r="P25" s="39"/>
      <c r="Q25" s="39"/>
      <c r="R25" s="39"/>
      <c r="S25" s="37">
        <v>0</v>
      </c>
      <c r="T25" s="37">
        <v>0</v>
      </c>
      <c r="U25" s="38">
        <f t="shared" ref="U25" si="33">+V25+W25+X25+Y25+Z25+AA25+AB25</f>
        <v>1</v>
      </c>
      <c r="V25" s="39"/>
      <c r="W25" s="39"/>
      <c r="X25" s="39">
        <v>1</v>
      </c>
      <c r="Y25" s="39"/>
      <c r="Z25" s="40"/>
      <c r="AA25" s="41"/>
      <c r="AB25" s="42">
        <v>0</v>
      </c>
      <c r="AC25" s="38">
        <f t="shared" ref="AC25" si="34">+AD25+AE25+AF25+AG25+AH25+AI25+AJ25+AK25+AL25+AM25+AN25</f>
        <v>0</v>
      </c>
      <c r="AD25" s="39"/>
      <c r="AE25" s="40"/>
      <c r="AF25" s="39"/>
      <c r="AG25" s="40"/>
      <c r="AH25" s="40"/>
      <c r="AI25" s="39"/>
      <c r="AJ25" s="41"/>
      <c r="AK25" s="39"/>
      <c r="AL25" s="42"/>
      <c r="AM25" s="43">
        <v>0</v>
      </c>
      <c r="AN25" s="44">
        <v>0</v>
      </c>
      <c r="AO25" s="38">
        <f t="shared" ref="AO25" si="35">+AP25+AQ25+AR25+AS25+AT25+AU25</f>
        <v>0</v>
      </c>
      <c r="AP25" s="39"/>
      <c r="AQ25" s="39"/>
      <c r="AR25" s="39"/>
      <c r="AS25" s="39"/>
      <c r="AT25" s="41"/>
      <c r="AU25" s="42">
        <v>0</v>
      </c>
      <c r="AV25" s="38">
        <f t="shared" ref="AV25" si="36">+AW25+AY25+AZ25+BA25+BJ25</f>
        <v>0</v>
      </c>
      <c r="AW25" s="37">
        <v>0</v>
      </c>
      <c r="AX25" s="45"/>
      <c r="AY25" s="45">
        <v>0</v>
      </c>
      <c r="AZ25" s="37">
        <v>0</v>
      </c>
      <c r="BA25" s="37">
        <v>0</v>
      </c>
      <c r="BB25" s="37"/>
      <c r="BC25" s="45"/>
      <c r="BD25" s="37">
        <v>0</v>
      </c>
      <c r="BE25" s="37"/>
      <c r="BF25" s="45"/>
      <c r="BG25" s="37">
        <v>0</v>
      </c>
      <c r="BH25" s="37">
        <v>0</v>
      </c>
      <c r="BI25" s="37">
        <v>0</v>
      </c>
      <c r="BJ25" s="37">
        <v>0</v>
      </c>
      <c r="BK25" s="38">
        <f t="shared" ref="BK25" si="37">+BL25+BQ25</f>
        <v>0</v>
      </c>
      <c r="BL25" s="37">
        <v>0</v>
      </c>
      <c r="BM25" s="37">
        <v>0</v>
      </c>
      <c r="BN25" s="37">
        <v>0</v>
      </c>
      <c r="BO25" s="37">
        <v>0</v>
      </c>
      <c r="BP25" s="37">
        <v>0</v>
      </c>
      <c r="BQ25" s="46">
        <v>0</v>
      </c>
      <c r="BR25" s="144"/>
      <c r="BS25" s="35">
        <f t="shared" ref="BS25" si="38">+BT25+BU25+BV25+BW25+BX25+BY25+BZ25+CA25</f>
        <v>0</v>
      </c>
      <c r="BT25" s="37"/>
      <c r="BU25" s="37"/>
      <c r="BV25" s="37"/>
      <c r="BW25" s="37"/>
      <c r="BX25" s="37"/>
      <c r="BY25" s="44"/>
      <c r="BZ25" s="148"/>
      <c r="CA25" s="149"/>
      <c r="CB25" s="35"/>
      <c r="CC25" s="37"/>
      <c r="CD25" s="150"/>
      <c r="CE25" s="144"/>
      <c r="CF25" s="34">
        <f t="shared" ref="CF25" si="39">C25+BS25+CB25</f>
        <v>1</v>
      </c>
    </row>
    <row r="26" spans="1:84" ht="29.1" customHeight="1">
      <c r="A26" s="258" t="s">
        <v>20</v>
      </c>
      <c r="B26" s="259"/>
      <c r="C26" s="110">
        <f t="shared" si="5"/>
        <v>6</v>
      </c>
      <c r="D26" s="111">
        <f t="shared" si="9"/>
        <v>0</v>
      </c>
      <c r="E26" s="112"/>
      <c r="F26" s="113"/>
      <c r="G26" s="114">
        <f t="shared" si="0"/>
        <v>0</v>
      </c>
      <c r="H26" s="113"/>
      <c r="I26" s="113"/>
      <c r="J26" s="114">
        <f t="shared" si="1"/>
        <v>1</v>
      </c>
      <c r="K26" s="115">
        <v>1</v>
      </c>
      <c r="L26" s="116"/>
      <c r="M26" s="115"/>
      <c r="N26" s="114">
        <f t="shared" si="2"/>
        <v>1</v>
      </c>
      <c r="O26" s="115"/>
      <c r="P26" s="115"/>
      <c r="Q26" s="115"/>
      <c r="R26" s="115">
        <v>1</v>
      </c>
      <c r="S26" s="113">
        <v>0</v>
      </c>
      <c r="T26" s="113">
        <v>0</v>
      </c>
      <c r="U26" s="114">
        <f t="shared" si="10"/>
        <v>4</v>
      </c>
      <c r="V26" s="115"/>
      <c r="W26" s="115"/>
      <c r="X26" s="115">
        <v>3</v>
      </c>
      <c r="Y26" s="115">
        <v>1</v>
      </c>
      <c r="Z26" s="116"/>
      <c r="AA26" s="117"/>
      <c r="AB26" s="118">
        <v>0</v>
      </c>
      <c r="AC26" s="114">
        <f t="shared" si="3"/>
        <v>0</v>
      </c>
      <c r="AD26" s="115"/>
      <c r="AE26" s="116"/>
      <c r="AF26" s="115"/>
      <c r="AG26" s="116"/>
      <c r="AH26" s="116"/>
      <c r="AI26" s="115"/>
      <c r="AJ26" s="117"/>
      <c r="AK26" s="115"/>
      <c r="AL26" s="118"/>
      <c r="AM26" s="119"/>
      <c r="AN26" s="120">
        <v>0</v>
      </c>
      <c r="AO26" s="114">
        <f t="shared" si="6"/>
        <v>0</v>
      </c>
      <c r="AP26" s="115"/>
      <c r="AQ26" s="115"/>
      <c r="AR26" s="115"/>
      <c r="AS26" s="115"/>
      <c r="AT26" s="117"/>
      <c r="AU26" s="118">
        <v>0</v>
      </c>
      <c r="AV26" s="114">
        <f t="shared" si="11"/>
        <v>0</v>
      </c>
      <c r="AW26" s="113">
        <v>0</v>
      </c>
      <c r="AX26" s="121"/>
      <c r="AY26" s="121">
        <v>0</v>
      </c>
      <c r="AZ26" s="113">
        <v>0</v>
      </c>
      <c r="BA26" s="113">
        <v>0</v>
      </c>
      <c r="BB26" s="113"/>
      <c r="BC26" s="121"/>
      <c r="BD26" s="113">
        <v>0</v>
      </c>
      <c r="BE26" s="113"/>
      <c r="BF26" s="121"/>
      <c r="BG26" s="113">
        <v>0</v>
      </c>
      <c r="BH26" s="113">
        <v>0</v>
      </c>
      <c r="BI26" s="113">
        <v>0</v>
      </c>
      <c r="BJ26" s="113">
        <v>0</v>
      </c>
      <c r="BK26" s="114">
        <f t="shared" si="4"/>
        <v>0</v>
      </c>
      <c r="BL26" s="113">
        <v>0</v>
      </c>
      <c r="BM26" s="113">
        <v>0</v>
      </c>
      <c r="BN26" s="113">
        <v>0</v>
      </c>
      <c r="BO26" s="113">
        <v>0</v>
      </c>
      <c r="BP26" s="113">
        <v>0</v>
      </c>
      <c r="BQ26" s="122">
        <v>0</v>
      </c>
      <c r="BR26" s="144"/>
      <c r="BS26" s="111">
        <f t="shared" si="7"/>
        <v>1</v>
      </c>
      <c r="BT26" s="113">
        <v>1</v>
      </c>
      <c r="BU26" s="113"/>
      <c r="BV26" s="113"/>
      <c r="BW26" s="113"/>
      <c r="BX26" s="113"/>
      <c r="BY26" s="120"/>
      <c r="BZ26" s="163"/>
      <c r="CA26" s="164"/>
      <c r="CB26" s="111"/>
      <c r="CC26" s="113"/>
      <c r="CD26" s="165"/>
      <c r="CE26" s="144"/>
      <c r="CF26" s="110">
        <f t="shared" si="8"/>
        <v>7</v>
      </c>
    </row>
    <row r="27" spans="1:84" ht="29.1" customHeight="1">
      <c r="A27" s="254" t="s">
        <v>66</v>
      </c>
      <c r="B27" s="255"/>
      <c r="C27" s="34">
        <f t="shared" si="5"/>
        <v>1</v>
      </c>
      <c r="D27" s="35">
        <f t="shared" si="9"/>
        <v>0</v>
      </c>
      <c r="E27" s="36"/>
      <c r="F27" s="37"/>
      <c r="G27" s="38">
        <f t="shared" si="0"/>
        <v>0</v>
      </c>
      <c r="H27" s="37"/>
      <c r="I27" s="37"/>
      <c r="J27" s="38">
        <f t="shared" si="1"/>
        <v>0</v>
      </c>
      <c r="K27" s="39"/>
      <c r="L27" s="40"/>
      <c r="M27" s="39"/>
      <c r="N27" s="38">
        <f t="shared" si="2"/>
        <v>0</v>
      </c>
      <c r="O27" s="39"/>
      <c r="P27" s="39"/>
      <c r="Q27" s="39"/>
      <c r="R27" s="39"/>
      <c r="S27" s="37">
        <v>0</v>
      </c>
      <c r="T27" s="37">
        <v>0</v>
      </c>
      <c r="U27" s="38">
        <f t="shared" si="10"/>
        <v>1</v>
      </c>
      <c r="V27" s="39"/>
      <c r="W27" s="39"/>
      <c r="X27" s="39"/>
      <c r="Y27" s="39">
        <v>1</v>
      </c>
      <c r="Z27" s="40"/>
      <c r="AA27" s="41"/>
      <c r="AB27" s="42">
        <v>0</v>
      </c>
      <c r="AC27" s="38">
        <f t="shared" si="3"/>
        <v>0</v>
      </c>
      <c r="AD27" s="39"/>
      <c r="AE27" s="40"/>
      <c r="AF27" s="39"/>
      <c r="AG27" s="40"/>
      <c r="AH27" s="40"/>
      <c r="AI27" s="39"/>
      <c r="AJ27" s="41"/>
      <c r="AK27" s="39"/>
      <c r="AL27" s="42"/>
      <c r="AM27" s="43"/>
      <c r="AN27" s="44">
        <v>0</v>
      </c>
      <c r="AO27" s="38">
        <f t="shared" si="6"/>
        <v>0</v>
      </c>
      <c r="AP27" s="39"/>
      <c r="AQ27" s="39"/>
      <c r="AR27" s="39"/>
      <c r="AS27" s="39"/>
      <c r="AT27" s="41"/>
      <c r="AU27" s="42">
        <v>0</v>
      </c>
      <c r="AV27" s="38">
        <f t="shared" si="11"/>
        <v>0</v>
      </c>
      <c r="AW27" s="37">
        <v>0</v>
      </c>
      <c r="AX27" s="45"/>
      <c r="AY27" s="45">
        <v>0</v>
      </c>
      <c r="AZ27" s="37">
        <v>0</v>
      </c>
      <c r="BA27" s="37">
        <v>0</v>
      </c>
      <c r="BB27" s="37"/>
      <c r="BC27" s="45"/>
      <c r="BD27" s="37">
        <v>0</v>
      </c>
      <c r="BE27" s="37"/>
      <c r="BF27" s="45"/>
      <c r="BG27" s="37">
        <v>0</v>
      </c>
      <c r="BH27" s="37">
        <v>0</v>
      </c>
      <c r="BI27" s="37">
        <v>0</v>
      </c>
      <c r="BJ27" s="37">
        <v>0</v>
      </c>
      <c r="BK27" s="38">
        <f t="shared" si="4"/>
        <v>0</v>
      </c>
      <c r="BL27" s="37">
        <v>0</v>
      </c>
      <c r="BM27" s="37">
        <v>0</v>
      </c>
      <c r="BN27" s="37">
        <v>0</v>
      </c>
      <c r="BO27" s="37">
        <v>0</v>
      </c>
      <c r="BP27" s="37">
        <v>0</v>
      </c>
      <c r="BQ27" s="46">
        <v>0</v>
      </c>
      <c r="BR27" s="144"/>
      <c r="BS27" s="48">
        <f t="shared" si="7"/>
        <v>0</v>
      </c>
      <c r="BT27" s="37"/>
      <c r="BU27" s="37"/>
      <c r="BV27" s="37"/>
      <c r="BW27" s="37"/>
      <c r="BX27" s="37"/>
      <c r="BY27" s="44"/>
      <c r="BZ27" s="148"/>
      <c r="CA27" s="149"/>
      <c r="CB27" s="48"/>
      <c r="CC27" s="37"/>
      <c r="CD27" s="150"/>
      <c r="CE27" s="144"/>
      <c r="CF27" s="34">
        <f t="shared" si="8"/>
        <v>1</v>
      </c>
    </row>
    <row r="28" spans="1:84" ht="29.1" customHeight="1" thickBot="1">
      <c r="A28" s="260" t="s">
        <v>18</v>
      </c>
      <c r="B28" s="261"/>
      <c r="C28" s="60">
        <f t="shared" si="5"/>
        <v>34</v>
      </c>
      <c r="D28" s="61">
        <f t="shared" si="9"/>
        <v>0</v>
      </c>
      <c r="E28" s="62"/>
      <c r="F28" s="63"/>
      <c r="G28" s="64">
        <f t="shared" si="0"/>
        <v>0</v>
      </c>
      <c r="H28" s="65"/>
      <c r="I28" s="63"/>
      <c r="J28" s="64">
        <f t="shared" si="1"/>
        <v>3</v>
      </c>
      <c r="K28" s="65">
        <v>1</v>
      </c>
      <c r="L28" s="66"/>
      <c r="M28" s="65">
        <v>2</v>
      </c>
      <c r="N28" s="64">
        <f t="shared" si="2"/>
        <v>3</v>
      </c>
      <c r="O28" s="65"/>
      <c r="P28" s="65"/>
      <c r="Q28" s="65"/>
      <c r="R28" s="65">
        <v>3</v>
      </c>
      <c r="S28" s="63">
        <v>0</v>
      </c>
      <c r="T28" s="63">
        <v>0</v>
      </c>
      <c r="U28" s="64">
        <f t="shared" si="10"/>
        <v>19</v>
      </c>
      <c r="V28" s="65">
        <v>2</v>
      </c>
      <c r="W28" s="65">
        <v>1</v>
      </c>
      <c r="X28" s="65">
        <v>16</v>
      </c>
      <c r="Y28" s="65"/>
      <c r="Z28" s="66"/>
      <c r="AA28" s="67"/>
      <c r="AB28" s="68">
        <v>0</v>
      </c>
      <c r="AC28" s="64">
        <f t="shared" si="3"/>
        <v>6</v>
      </c>
      <c r="AD28" s="65">
        <v>5</v>
      </c>
      <c r="AE28" s="66"/>
      <c r="AF28" s="65"/>
      <c r="AG28" s="66"/>
      <c r="AH28" s="66"/>
      <c r="AI28" s="65"/>
      <c r="AJ28" s="67">
        <v>1</v>
      </c>
      <c r="AK28" s="65"/>
      <c r="AL28" s="68"/>
      <c r="AM28" s="69"/>
      <c r="AN28" s="70">
        <v>0</v>
      </c>
      <c r="AO28" s="64">
        <f t="shared" si="6"/>
        <v>3</v>
      </c>
      <c r="AP28" s="65"/>
      <c r="AQ28" s="65"/>
      <c r="AR28" s="65">
        <v>3</v>
      </c>
      <c r="AS28" s="65"/>
      <c r="AT28" s="67"/>
      <c r="AU28" s="68">
        <v>0</v>
      </c>
      <c r="AV28" s="64">
        <f t="shared" si="11"/>
        <v>0</v>
      </c>
      <c r="AW28" s="63">
        <v>0</v>
      </c>
      <c r="AX28" s="71"/>
      <c r="AY28" s="71">
        <v>0</v>
      </c>
      <c r="AZ28" s="63">
        <v>0</v>
      </c>
      <c r="BA28" s="63">
        <v>0</v>
      </c>
      <c r="BB28" s="63"/>
      <c r="BC28" s="71"/>
      <c r="BD28" s="63">
        <v>0</v>
      </c>
      <c r="BE28" s="63"/>
      <c r="BF28" s="71"/>
      <c r="BG28" s="63">
        <v>0</v>
      </c>
      <c r="BH28" s="63">
        <v>0</v>
      </c>
      <c r="BI28" s="63">
        <v>0</v>
      </c>
      <c r="BJ28" s="63">
        <v>0</v>
      </c>
      <c r="BK28" s="64">
        <f t="shared" si="4"/>
        <v>0</v>
      </c>
      <c r="BL28" s="63">
        <v>0</v>
      </c>
      <c r="BM28" s="63">
        <v>0</v>
      </c>
      <c r="BN28" s="63">
        <v>0</v>
      </c>
      <c r="BO28" s="63">
        <v>0</v>
      </c>
      <c r="BP28" s="63">
        <v>0</v>
      </c>
      <c r="BQ28" s="72">
        <v>0</v>
      </c>
      <c r="BR28" s="144"/>
      <c r="BS28" s="61">
        <f>+BT28+BU28+BV28+BW28+BX28+BY28+BZ28+CA28</f>
        <v>12</v>
      </c>
      <c r="BT28" s="63"/>
      <c r="BU28" s="63"/>
      <c r="BV28" s="63">
        <v>12</v>
      </c>
      <c r="BW28" s="63"/>
      <c r="BX28" s="63"/>
      <c r="BY28" s="70"/>
      <c r="BZ28" s="151"/>
      <c r="CA28" s="152"/>
      <c r="CB28" s="61"/>
      <c r="CC28" s="63"/>
      <c r="CD28" s="153"/>
      <c r="CE28" s="144"/>
      <c r="CF28" s="60">
        <f t="shared" si="8"/>
        <v>46</v>
      </c>
    </row>
    <row r="29" spans="1:84" ht="29.1" hidden="1" customHeight="1">
      <c r="A29" s="262" t="s">
        <v>67</v>
      </c>
      <c r="B29" s="263"/>
      <c r="C29" s="123">
        <f t="shared" si="5"/>
        <v>0</v>
      </c>
      <c r="D29" s="124">
        <f>SUM(F29:F29)</f>
        <v>0</v>
      </c>
      <c r="E29" s="125"/>
      <c r="F29" s="126">
        <v>0</v>
      </c>
      <c r="G29" s="127">
        <f>+H29+I29</f>
        <v>0</v>
      </c>
      <c r="H29" s="128"/>
      <c r="I29" s="126">
        <v>0</v>
      </c>
      <c r="J29" s="127">
        <f>+K29+L29+M29</f>
        <v>0</v>
      </c>
      <c r="K29" s="126"/>
      <c r="L29" s="126"/>
      <c r="M29" s="126"/>
      <c r="N29" s="127">
        <f>+O29+P29+Q29+R29+S29+T29</f>
        <v>0</v>
      </c>
      <c r="O29" s="126"/>
      <c r="P29" s="126"/>
      <c r="Q29" s="126"/>
      <c r="R29" s="128"/>
      <c r="S29" s="126">
        <v>0</v>
      </c>
      <c r="T29" s="126">
        <v>0</v>
      </c>
      <c r="U29" s="127">
        <f>+V29+W29+X29+Y29+Z29+AA29+AB29</f>
        <v>0</v>
      </c>
      <c r="V29" s="126"/>
      <c r="W29" s="126"/>
      <c r="X29" s="128"/>
      <c r="Y29" s="126">
        <v>0</v>
      </c>
      <c r="Z29" s="126">
        <v>0</v>
      </c>
      <c r="AA29" s="129">
        <v>0</v>
      </c>
      <c r="AB29" s="130">
        <v>0</v>
      </c>
      <c r="AC29" s="127">
        <f>+AD29+AE29+AF29+AG29+AH29+AI29+AJ29+AK29+AL29+AM29+AN29</f>
        <v>0</v>
      </c>
      <c r="AD29" s="126"/>
      <c r="AE29" s="126"/>
      <c r="AF29" s="126">
        <v>0</v>
      </c>
      <c r="AG29" s="126"/>
      <c r="AH29" s="126">
        <v>0</v>
      </c>
      <c r="AI29" s="126">
        <v>0</v>
      </c>
      <c r="AJ29" s="129">
        <v>0</v>
      </c>
      <c r="AK29" s="131"/>
      <c r="AL29" s="130">
        <v>0</v>
      </c>
      <c r="AM29" s="132"/>
      <c r="AN29" s="131">
        <v>0</v>
      </c>
      <c r="AO29" s="127">
        <f>+AP29+AQ29+AT29+AU29</f>
        <v>0</v>
      </c>
      <c r="AP29" s="126"/>
      <c r="AQ29" s="126">
        <v>0</v>
      </c>
      <c r="AR29" s="126">
        <v>0</v>
      </c>
      <c r="AS29" s="126">
        <v>0</v>
      </c>
      <c r="AT29" s="129">
        <v>0</v>
      </c>
      <c r="AU29" s="130">
        <v>0</v>
      </c>
      <c r="AV29" s="127">
        <f>+AW29+AY29+AZ29+BA29+BJ29</f>
        <v>0</v>
      </c>
      <c r="AW29" s="126">
        <v>0</v>
      </c>
      <c r="AX29" s="126"/>
      <c r="AY29" s="126">
        <v>0</v>
      </c>
      <c r="AZ29" s="126">
        <v>0</v>
      </c>
      <c r="BA29" s="126">
        <v>0</v>
      </c>
      <c r="BB29" s="126"/>
      <c r="BC29" s="126"/>
      <c r="BD29" s="126">
        <v>0</v>
      </c>
      <c r="BE29" s="126"/>
      <c r="BF29" s="126"/>
      <c r="BG29" s="126">
        <v>0</v>
      </c>
      <c r="BH29" s="126">
        <v>0</v>
      </c>
      <c r="BI29" s="126">
        <v>0</v>
      </c>
      <c r="BJ29" s="126">
        <v>0</v>
      </c>
      <c r="BK29" s="127">
        <f>+BL29+BQ29</f>
        <v>0</v>
      </c>
      <c r="BL29" s="126">
        <v>0</v>
      </c>
      <c r="BM29" s="126">
        <v>0</v>
      </c>
      <c r="BN29" s="126">
        <v>0</v>
      </c>
      <c r="BO29" s="126">
        <v>0</v>
      </c>
      <c r="BP29" s="126">
        <v>0</v>
      </c>
      <c r="BQ29" s="133">
        <v>0</v>
      </c>
      <c r="BR29" s="144"/>
      <c r="BS29" s="124">
        <f>+BT29+BU29+BW29+BX29+BY29+BZ29+CA29</f>
        <v>0</v>
      </c>
      <c r="BT29" s="126"/>
      <c r="BU29" s="126"/>
      <c r="BV29" s="126"/>
      <c r="BW29" s="126"/>
      <c r="BX29" s="126"/>
      <c r="BY29" s="131">
        <v>0</v>
      </c>
      <c r="BZ29" s="176"/>
      <c r="CA29" s="177">
        <v>0</v>
      </c>
      <c r="CB29" s="124"/>
      <c r="CC29" s="126"/>
      <c r="CD29" s="178"/>
      <c r="CE29" s="144"/>
      <c r="CF29" s="123">
        <f t="shared" si="8"/>
        <v>0</v>
      </c>
    </row>
    <row r="30" spans="1:84" s="191" customFormat="1" ht="29.1" customHeight="1" thickTop="1" thickBot="1">
      <c r="A30" s="264" t="s">
        <v>23</v>
      </c>
      <c r="B30" s="265"/>
      <c r="C30" s="180">
        <f>SUM(C6:C29)</f>
        <v>333</v>
      </c>
      <c r="D30" s="181">
        <f t="shared" ref="D30:BQ30" si="40">SUM(D6:D29)</f>
        <v>2</v>
      </c>
      <c r="E30" s="179">
        <f t="shared" si="40"/>
        <v>2</v>
      </c>
      <c r="F30" s="179">
        <f t="shared" si="40"/>
        <v>0</v>
      </c>
      <c r="G30" s="179">
        <f t="shared" si="40"/>
        <v>5</v>
      </c>
      <c r="H30" s="179">
        <f t="shared" si="40"/>
        <v>5</v>
      </c>
      <c r="I30" s="179">
        <f t="shared" si="40"/>
        <v>0</v>
      </c>
      <c r="J30" s="179">
        <f t="shared" si="40"/>
        <v>31</v>
      </c>
      <c r="K30" s="179">
        <f t="shared" si="40"/>
        <v>13</v>
      </c>
      <c r="L30" s="179">
        <f t="shared" si="40"/>
        <v>0</v>
      </c>
      <c r="M30" s="179">
        <f t="shared" si="40"/>
        <v>18</v>
      </c>
      <c r="N30" s="179">
        <f t="shared" si="40"/>
        <v>53</v>
      </c>
      <c r="O30" s="179">
        <f t="shared" si="40"/>
        <v>2</v>
      </c>
      <c r="P30" s="179">
        <f t="shared" si="40"/>
        <v>3</v>
      </c>
      <c r="Q30" s="179">
        <f t="shared" si="40"/>
        <v>36</v>
      </c>
      <c r="R30" s="179">
        <f t="shared" si="40"/>
        <v>12</v>
      </c>
      <c r="S30" s="179">
        <f t="shared" si="40"/>
        <v>0</v>
      </c>
      <c r="T30" s="179">
        <f t="shared" si="40"/>
        <v>0</v>
      </c>
      <c r="U30" s="179">
        <f t="shared" si="40"/>
        <v>140</v>
      </c>
      <c r="V30" s="179">
        <f t="shared" si="40"/>
        <v>21</v>
      </c>
      <c r="W30" s="179">
        <f t="shared" si="40"/>
        <v>41</v>
      </c>
      <c r="X30" s="179">
        <f t="shared" si="40"/>
        <v>60</v>
      </c>
      <c r="Y30" s="179">
        <f t="shared" si="40"/>
        <v>18</v>
      </c>
      <c r="Z30" s="179">
        <f t="shared" si="40"/>
        <v>0</v>
      </c>
      <c r="AA30" s="182">
        <f t="shared" si="40"/>
        <v>0</v>
      </c>
      <c r="AB30" s="183">
        <f t="shared" si="40"/>
        <v>0</v>
      </c>
      <c r="AC30" s="179">
        <f t="shared" si="40"/>
        <v>85</v>
      </c>
      <c r="AD30" s="179">
        <f t="shared" si="40"/>
        <v>60</v>
      </c>
      <c r="AE30" s="179">
        <f t="shared" si="40"/>
        <v>0</v>
      </c>
      <c r="AF30" s="179">
        <f t="shared" si="40"/>
        <v>18</v>
      </c>
      <c r="AG30" s="179">
        <f t="shared" si="40"/>
        <v>0</v>
      </c>
      <c r="AH30" s="179">
        <f t="shared" si="40"/>
        <v>0</v>
      </c>
      <c r="AI30" s="179">
        <f t="shared" si="40"/>
        <v>6</v>
      </c>
      <c r="AJ30" s="182">
        <f t="shared" si="40"/>
        <v>1</v>
      </c>
      <c r="AK30" s="184">
        <f t="shared" si="40"/>
        <v>0</v>
      </c>
      <c r="AL30" s="183">
        <f t="shared" si="40"/>
        <v>0</v>
      </c>
      <c r="AM30" s="185">
        <f t="shared" si="40"/>
        <v>0</v>
      </c>
      <c r="AN30" s="186">
        <f t="shared" si="40"/>
        <v>0</v>
      </c>
      <c r="AO30" s="179">
        <f t="shared" si="40"/>
        <v>17</v>
      </c>
      <c r="AP30" s="179">
        <f t="shared" si="40"/>
        <v>11</v>
      </c>
      <c r="AQ30" s="179">
        <f t="shared" si="40"/>
        <v>0</v>
      </c>
      <c r="AR30" s="179">
        <f t="shared" si="40"/>
        <v>3</v>
      </c>
      <c r="AS30" s="179">
        <f t="shared" si="40"/>
        <v>3</v>
      </c>
      <c r="AT30" s="182">
        <f t="shared" si="40"/>
        <v>0</v>
      </c>
      <c r="AU30" s="183">
        <f t="shared" si="40"/>
        <v>0</v>
      </c>
      <c r="AV30" s="179">
        <f t="shared" si="40"/>
        <v>0</v>
      </c>
      <c r="AW30" s="179">
        <f t="shared" si="40"/>
        <v>0</v>
      </c>
      <c r="AX30" s="179"/>
      <c r="AY30" s="179">
        <f t="shared" si="40"/>
        <v>0</v>
      </c>
      <c r="AZ30" s="179">
        <f t="shared" si="40"/>
        <v>0</v>
      </c>
      <c r="BA30" s="179">
        <f t="shared" si="40"/>
        <v>0</v>
      </c>
      <c r="BB30" s="179">
        <f t="shared" si="40"/>
        <v>0</v>
      </c>
      <c r="BC30" s="179"/>
      <c r="BD30" s="179">
        <f t="shared" si="40"/>
        <v>0</v>
      </c>
      <c r="BE30" s="179">
        <f t="shared" si="40"/>
        <v>0</v>
      </c>
      <c r="BF30" s="179"/>
      <c r="BG30" s="179">
        <f t="shared" si="40"/>
        <v>0</v>
      </c>
      <c r="BH30" s="179">
        <f t="shared" si="40"/>
        <v>0</v>
      </c>
      <c r="BI30" s="179">
        <f t="shared" si="40"/>
        <v>0</v>
      </c>
      <c r="BJ30" s="179">
        <f t="shared" si="40"/>
        <v>0</v>
      </c>
      <c r="BK30" s="179">
        <f t="shared" si="40"/>
        <v>0</v>
      </c>
      <c r="BL30" s="179">
        <f t="shared" si="40"/>
        <v>0</v>
      </c>
      <c r="BM30" s="179">
        <f t="shared" si="40"/>
        <v>0</v>
      </c>
      <c r="BN30" s="179">
        <f t="shared" si="40"/>
        <v>0</v>
      </c>
      <c r="BO30" s="179">
        <f t="shared" si="40"/>
        <v>0</v>
      </c>
      <c r="BP30" s="179">
        <f t="shared" si="40"/>
        <v>0</v>
      </c>
      <c r="BQ30" s="187">
        <f t="shared" si="40"/>
        <v>0</v>
      </c>
      <c r="BR30" s="188"/>
      <c r="BS30" s="181">
        <f>+BT30+BU30+BV30+BW30+BX30+BY30+BZ30+CA30</f>
        <v>59</v>
      </c>
      <c r="BT30" s="179">
        <f t="shared" ref="BT30:CA30" si="41">SUM(BT6:BT29)</f>
        <v>42</v>
      </c>
      <c r="BU30" s="179">
        <f t="shared" si="41"/>
        <v>2</v>
      </c>
      <c r="BV30" s="179">
        <f t="shared" si="41"/>
        <v>13</v>
      </c>
      <c r="BW30" s="179">
        <f t="shared" si="41"/>
        <v>0</v>
      </c>
      <c r="BX30" s="179">
        <f t="shared" si="41"/>
        <v>0</v>
      </c>
      <c r="BY30" s="184">
        <f t="shared" si="41"/>
        <v>0</v>
      </c>
      <c r="BZ30" s="189">
        <f t="shared" si="41"/>
        <v>2</v>
      </c>
      <c r="CA30" s="190">
        <f t="shared" si="41"/>
        <v>0</v>
      </c>
      <c r="CB30" s="181">
        <f>CC30+CD30</f>
        <v>0</v>
      </c>
      <c r="CC30" s="179">
        <f>SUM(CC6:CC29)</f>
        <v>0</v>
      </c>
      <c r="CD30" s="187">
        <f>SUM(CD6:CD29)</f>
        <v>0</v>
      </c>
      <c r="CE30" s="188"/>
      <c r="CF30" s="180">
        <f>SUM(CF6:CF29)</f>
        <v>392</v>
      </c>
    </row>
    <row r="31" spans="1:84" s="191" customFormat="1" ht="29.1" customHeight="1" thickTop="1">
      <c r="A31" s="266" t="s">
        <v>26</v>
      </c>
      <c r="B31" s="267"/>
      <c r="C31" s="194">
        <f>+D31+G31+J31+N31+U31+AC31+AO31+AV31+BK31</f>
        <v>76</v>
      </c>
      <c r="D31" s="195">
        <f t="shared" ref="D31:D38" si="42">SUM(F31:F31)</f>
        <v>0</v>
      </c>
      <c r="E31" s="196"/>
      <c r="F31" s="197">
        <v>0</v>
      </c>
      <c r="G31" s="198">
        <f t="shared" ref="G31:G38" si="43">+H31+I31</f>
        <v>0</v>
      </c>
      <c r="H31" s="197">
        <v>0</v>
      </c>
      <c r="I31" s="197">
        <v>0</v>
      </c>
      <c r="J31" s="198">
        <f t="shared" ref="J31:J38" si="44">+K31+L31+M31</f>
        <v>0</v>
      </c>
      <c r="K31" s="197"/>
      <c r="L31" s="197"/>
      <c r="M31" s="197"/>
      <c r="N31" s="198">
        <f>+O31+P31+Q31+R31+S31+T31</f>
        <v>2</v>
      </c>
      <c r="O31" s="199">
        <v>1</v>
      </c>
      <c r="P31" s="199">
        <v>1</v>
      </c>
      <c r="Q31" s="199"/>
      <c r="R31" s="199"/>
      <c r="S31" s="197">
        <v>0</v>
      </c>
      <c r="T31" s="197">
        <v>0</v>
      </c>
      <c r="U31" s="198">
        <f>+V31+W31+X31+Y31+Z31+AA31+AB31</f>
        <v>2</v>
      </c>
      <c r="V31" s="199"/>
      <c r="W31" s="199">
        <v>2</v>
      </c>
      <c r="X31" s="199"/>
      <c r="Y31" s="199"/>
      <c r="Z31" s="200"/>
      <c r="AA31" s="201"/>
      <c r="AB31" s="202"/>
      <c r="AC31" s="198">
        <f t="shared" ref="AC31:AC38" si="45">+AD31+AE31+AF31+AG31+AH31+AI31+AJ31+AK31+AL31+AM31+AN31</f>
        <v>1</v>
      </c>
      <c r="AD31" s="199"/>
      <c r="AE31" s="200"/>
      <c r="AF31" s="199"/>
      <c r="AG31" s="200"/>
      <c r="AH31" s="200"/>
      <c r="AI31" s="199"/>
      <c r="AJ31" s="201">
        <v>1</v>
      </c>
      <c r="AK31" s="200"/>
      <c r="AL31" s="202"/>
      <c r="AM31" s="203"/>
      <c r="AN31" s="204">
        <v>0</v>
      </c>
      <c r="AO31" s="205">
        <f t="shared" ref="AO31:AO38" si="46">+AP31+AQ31+AR31+AS31+AT31+AU31</f>
        <v>0</v>
      </c>
      <c r="AP31" s="199"/>
      <c r="AQ31" s="199">
        <v>0</v>
      </c>
      <c r="AR31" s="199">
        <v>0</v>
      </c>
      <c r="AS31" s="199">
        <v>0</v>
      </c>
      <c r="AT31" s="201"/>
      <c r="AU31" s="202"/>
      <c r="AV31" s="198">
        <f>SUM(AW31:BJ31)</f>
        <v>69</v>
      </c>
      <c r="AW31" s="199">
        <v>1</v>
      </c>
      <c r="AX31" s="206">
        <v>2</v>
      </c>
      <c r="AY31" s="206"/>
      <c r="AZ31" s="199">
        <v>51</v>
      </c>
      <c r="BA31" s="199"/>
      <c r="BB31" s="199"/>
      <c r="BC31" s="206">
        <v>10</v>
      </c>
      <c r="BD31" s="199">
        <v>2</v>
      </c>
      <c r="BE31" s="199"/>
      <c r="BF31" s="206"/>
      <c r="BG31" s="199"/>
      <c r="BH31" s="199"/>
      <c r="BI31" s="199"/>
      <c r="BJ31" s="199">
        <v>3</v>
      </c>
      <c r="BK31" s="198">
        <f>SUM(BL31:BQ31)</f>
        <v>2</v>
      </c>
      <c r="BL31" s="199"/>
      <c r="BM31" s="199">
        <v>2</v>
      </c>
      <c r="BN31" s="199"/>
      <c r="BO31" s="199"/>
      <c r="BP31" s="199"/>
      <c r="BQ31" s="207"/>
      <c r="BR31" s="188"/>
      <c r="BS31" s="195">
        <f t="shared" ref="BS31:BS40" si="47">+BT31+BU31+BV31+BW31+BX31+BY31+BZ31+CA31</f>
        <v>0</v>
      </c>
      <c r="BT31" s="197"/>
      <c r="BU31" s="197"/>
      <c r="BV31" s="197"/>
      <c r="BW31" s="197"/>
      <c r="BX31" s="197"/>
      <c r="BY31" s="204"/>
      <c r="BZ31" s="208"/>
      <c r="CA31" s="209"/>
      <c r="CB31" s="195"/>
      <c r="CC31" s="199"/>
      <c r="CD31" s="207"/>
      <c r="CE31" s="188"/>
      <c r="CF31" s="194">
        <f t="shared" ref="CF31:CF38" si="48">C31+BS31+CB31</f>
        <v>76</v>
      </c>
    </row>
    <row r="32" spans="1:84" s="191" customFormat="1" ht="29.1" customHeight="1">
      <c r="A32" s="256" t="s">
        <v>27</v>
      </c>
      <c r="B32" s="257"/>
      <c r="C32" s="210">
        <f t="shared" ref="C32:C38" si="49">+D32+G32+J32+N32+U32+AC32+AO32+AV32+BK32</f>
        <v>51</v>
      </c>
      <c r="D32" s="211">
        <f t="shared" si="42"/>
        <v>0</v>
      </c>
      <c r="E32" s="212"/>
      <c r="F32" s="213">
        <v>0</v>
      </c>
      <c r="G32" s="214">
        <f t="shared" si="43"/>
        <v>0</v>
      </c>
      <c r="H32" s="213">
        <v>0</v>
      </c>
      <c r="I32" s="213">
        <v>0</v>
      </c>
      <c r="J32" s="214">
        <f t="shared" si="44"/>
        <v>0</v>
      </c>
      <c r="K32" s="213"/>
      <c r="L32" s="213"/>
      <c r="M32" s="213"/>
      <c r="N32" s="214">
        <f t="shared" ref="N32:N38" si="50">+O32+P32+Q32+R32+S32+T32</f>
        <v>1</v>
      </c>
      <c r="O32" s="215">
        <v>1</v>
      </c>
      <c r="P32" s="215"/>
      <c r="Q32" s="215"/>
      <c r="R32" s="215"/>
      <c r="S32" s="213">
        <v>0</v>
      </c>
      <c r="T32" s="213">
        <v>0</v>
      </c>
      <c r="U32" s="214">
        <f t="shared" ref="U32:U38" si="51">+V32+W32+X32+Y32+Z32+AA32+AB32</f>
        <v>1</v>
      </c>
      <c r="V32" s="215">
        <v>1</v>
      </c>
      <c r="W32" s="215"/>
      <c r="X32" s="215"/>
      <c r="Y32" s="215"/>
      <c r="Z32" s="216"/>
      <c r="AA32" s="217"/>
      <c r="AB32" s="218"/>
      <c r="AC32" s="214">
        <f t="shared" si="45"/>
        <v>2</v>
      </c>
      <c r="AD32" s="215">
        <v>2</v>
      </c>
      <c r="AE32" s="216"/>
      <c r="AF32" s="215"/>
      <c r="AG32" s="216"/>
      <c r="AH32" s="216"/>
      <c r="AI32" s="215"/>
      <c r="AJ32" s="217"/>
      <c r="AK32" s="216"/>
      <c r="AL32" s="218"/>
      <c r="AM32" s="219"/>
      <c r="AN32" s="220">
        <v>0</v>
      </c>
      <c r="AO32" s="214">
        <f t="shared" si="46"/>
        <v>0</v>
      </c>
      <c r="AP32" s="215"/>
      <c r="AQ32" s="215">
        <v>0</v>
      </c>
      <c r="AR32" s="215">
        <v>0</v>
      </c>
      <c r="AS32" s="215">
        <v>0</v>
      </c>
      <c r="AT32" s="217"/>
      <c r="AU32" s="218"/>
      <c r="AV32" s="214">
        <f t="shared" ref="AV32:AV38" si="52">SUM(AW32:BJ32)</f>
        <v>45</v>
      </c>
      <c r="AW32" s="215">
        <v>1</v>
      </c>
      <c r="AX32" s="221">
        <v>2</v>
      </c>
      <c r="AY32" s="221"/>
      <c r="AZ32" s="215">
        <v>30</v>
      </c>
      <c r="BA32" s="215"/>
      <c r="BB32" s="215"/>
      <c r="BC32" s="221">
        <v>9</v>
      </c>
      <c r="BD32" s="215">
        <v>1</v>
      </c>
      <c r="BE32" s="215"/>
      <c r="BF32" s="221"/>
      <c r="BG32" s="215"/>
      <c r="BH32" s="215"/>
      <c r="BI32" s="215"/>
      <c r="BJ32" s="215">
        <v>2</v>
      </c>
      <c r="BK32" s="214">
        <f t="shared" ref="BK32:BK38" si="53">SUM(BL32:BQ32)</f>
        <v>2</v>
      </c>
      <c r="BL32" s="215"/>
      <c r="BM32" s="215">
        <v>1</v>
      </c>
      <c r="BN32" s="215"/>
      <c r="BO32" s="215"/>
      <c r="BP32" s="215"/>
      <c r="BQ32" s="222">
        <v>1</v>
      </c>
      <c r="BR32" s="188"/>
      <c r="BS32" s="211">
        <f t="shared" si="47"/>
        <v>0</v>
      </c>
      <c r="BT32" s="213"/>
      <c r="BU32" s="213"/>
      <c r="BV32" s="213"/>
      <c r="BW32" s="213"/>
      <c r="BX32" s="213"/>
      <c r="BY32" s="220"/>
      <c r="BZ32" s="223"/>
      <c r="CA32" s="224"/>
      <c r="CB32" s="211"/>
      <c r="CC32" s="215"/>
      <c r="CD32" s="222"/>
      <c r="CE32" s="188"/>
      <c r="CF32" s="210">
        <f t="shared" si="48"/>
        <v>51</v>
      </c>
    </row>
    <row r="33" spans="1:84" s="191" customFormat="1" ht="29.1" customHeight="1">
      <c r="A33" s="256" t="s">
        <v>28</v>
      </c>
      <c r="B33" s="257"/>
      <c r="C33" s="210">
        <f t="shared" si="49"/>
        <v>18</v>
      </c>
      <c r="D33" s="211">
        <f t="shared" si="42"/>
        <v>0</v>
      </c>
      <c r="E33" s="212"/>
      <c r="F33" s="213">
        <v>0</v>
      </c>
      <c r="G33" s="214">
        <f t="shared" si="43"/>
        <v>0</v>
      </c>
      <c r="H33" s="213">
        <v>0</v>
      </c>
      <c r="I33" s="213">
        <v>0</v>
      </c>
      <c r="J33" s="214">
        <f t="shared" si="44"/>
        <v>0</v>
      </c>
      <c r="K33" s="213"/>
      <c r="L33" s="213"/>
      <c r="M33" s="213"/>
      <c r="N33" s="214">
        <f t="shared" si="50"/>
        <v>1</v>
      </c>
      <c r="O33" s="215">
        <v>1</v>
      </c>
      <c r="P33" s="215"/>
      <c r="Q33" s="215"/>
      <c r="R33" s="215"/>
      <c r="S33" s="213">
        <v>0</v>
      </c>
      <c r="T33" s="213">
        <v>0</v>
      </c>
      <c r="U33" s="214">
        <f t="shared" si="51"/>
        <v>0</v>
      </c>
      <c r="V33" s="215"/>
      <c r="W33" s="215"/>
      <c r="X33" s="215"/>
      <c r="Y33" s="215"/>
      <c r="Z33" s="216"/>
      <c r="AA33" s="217"/>
      <c r="AB33" s="218"/>
      <c r="AC33" s="214">
        <f t="shared" si="45"/>
        <v>0</v>
      </c>
      <c r="AD33" s="215"/>
      <c r="AE33" s="216"/>
      <c r="AF33" s="215"/>
      <c r="AG33" s="216"/>
      <c r="AH33" s="216"/>
      <c r="AI33" s="215"/>
      <c r="AJ33" s="217"/>
      <c r="AK33" s="216"/>
      <c r="AL33" s="218"/>
      <c r="AM33" s="219"/>
      <c r="AN33" s="220">
        <v>0</v>
      </c>
      <c r="AO33" s="214">
        <f t="shared" si="46"/>
        <v>1</v>
      </c>
      <c r="AP33" s="215"/>
      <c r="AQ33" s="215">
        <v>0</v>
      </c>
      <c r="AR33" s="215">
        <v>0</v>
      </c>
      <c r="AS33" s="215">
        <v>0</v>
      </c>
      <c r="AT33" s="217">
        <v>1</v>
      </c>
      <c r="AU33" s="218"/>
      <c r="AV33" s="214">
        <f t="shared" si="52"/>
        <v>15</v>
      </c>
      <c r="AW33" s="215">
        <v>1</v>
      </c>
      <c r="AX33" s="221">
        <v>1</v>
      </c>
      <c r="AY33" s="221"/>
      <c r="AZ33" s="215"/>
      <c r="BA33" s="215">
        <v>13</v>
      </c>
      <c r="BB33" s="215"/>
      <c r="BC33" s="221"/>
      <c r="BD33" s="215"/>
      <c r="BE33" s="215"/>
      <c r="BF33" s="221"/>
      <c r="BG33" s="215"/>
      <c r="BH33" s="215"/>
      <c r="BI33" s="215"/>
      <c r="BJ33" s="215"/>
      <c r="BK33" s="214">
        <f t="shared" si="53"/>
        <v>1</v>
      </c>
      <c r="BL33" s="215"/>
      <c r="BM33" s="215">
        <v>1</v>
      </c>
      <c r="BN33" s="215"/>
      <c r="BO33" s="215"/>
      <c r="BP33" s="215"/>
      <c r="BQ33" s="222"/>
      <c r="BR33" s="188"/>
      <c r="BS33" s="211">
        <f t="shared" si="47"/>
        <v>0</v>
      </c>
      <c r="BT33" s="213"/>
      <c r="BU33" s="213"/>
      <c r="BV33" s="213"/>
      <c r="BW33" s="213"/>
      <c r="BX33" s="213"/>
      <c r="BY33" s="220"/>
      <c r="BZ33" s="223"/>
      <c r="CA33" s="224"/>
      <c r="CB33" s="211"/>
      <c r="CC33" s="215"/>
      <c r="CD33" s="222"/>
      <c r="CE33" s="188"/>
      <c r="CF33" s="210">
        <f t="shared" si="48"/>
        <v>18</v>
      </c>
    </row>
    <row r="34" spans="1:84" s="191" customFormat="1" ht="29.1" customHeight="1">
      <c r="A34" s="256" t="s">
        <v>62</v>
      </c>
      <c r="B34" s="257"/>
      <c r="C34" s="210">
        <f t="shared" si="49"/>
        <v>73</v>
      </c>
      <c r="D34" s="211">
        <f>SUM(F34:F34)</f>
        <v>0</v>
      </c>
      <c r="E34" s="212"/>
      <c r="F34" s="213">
        <v>0</v>
      </c>
      <c r="G34" s="214">
        <f>+H34+I34</f>
        <v>0</v>
      </c>
      <c r="H34" s="213">
        <v>0</v>
      </c>
      <c r="I34" s="213">
        <v>0</v>
      </c>
      <c r="J34" s="214">
        <f>+K34+L34+M34</f>
        <v>0</v>
      </c>
      <c r="K34" s="213"/>
      <c r="L34" s="213"/>
      <c r="M34" s="213"/>
      <c r="N34" s="214">
        <f>+O34+P34+Q34+R34+S34+T34</f>
        <v>0</v>
      </c>
      <c r="O34" s="215"/>
      <c r="P34" s="215"/>
      <c r="Q34" s="215"/>
      <c r="R34" s="215"/>
      <c r="S34" s="213">
        <v>0</v>
      </c>
      <c r="T34" s="213">
        <v>0</v>
      </c>
      <c r="U34" s="214">
        <f>+V34+W34+X34+Y34+Z34+AA34+AB34</f>
        <v>1</v>
      </c>
      <c r="V34" s="215"/>
      <c r="W34" s="215"/>
      <c r="X34" s="215"/>
      <c r="Y34" s="215"/>
      <c r="Z34" s="216"/>
      <c r="AA34" s="217"/>
      <c r="AB34" s="218">
        <v>1</v>
      </c>
      <c r="AC34" s="214">
        <f>+AD34+AE34+AF34+AG34+AH34+AI34+AJ34+AK34+AL34+AM34+AN34</f>
        <v>0</v>
      </c>
      <c r="AD34" s="215"/>
      <c r="AE34" s="216"/>
      <c r="AF34" s="215"/>
      <c r="AG34" s="216"/>
      <c r="AH34" s="216"/>
      <c r="AI34" s="215"/>
      <c r="AJ34" s="217"/>
      <c r="AK34" s="216"/>
      <c r="AL34" s="218"/>
      <c r="AM34" s="219"/>
      <c r="AN34" s="220">
        <v>0</v>
      </c>
      <c r="AO34" s="214">
        <f t="shared" si="46"/>
        <v>0</v>
      </c>
      <c r="AP34" s="215"/>
      <c r="AQ34" s="215">
        <v>0</v>
      </c>
      <c r="AR34" s="215">
        <v>0</v>
      </c>
      <c r="AS34" s="215">
        <v>0</v>
      </c>
      <c r="AT34" s="217"/>
      <c r="AU34" s="218"/>
      <c r="AV34" s="214">
        <f t="shared" si="52"/>
        <v>71</v>
      </c>
      <c r="AW34" s="215">
        <v>2</v>
      </c>
      <c r="AX34" s="221">
        <v>2</v>
      </c>
      <c r="AY34" s="221"/>
      <c r="AZ34" s="215">
        <v>46</v>
      </c>
      <c r="BA34" s="215"/>
      <c r="BB34" s="215"/>
      <c r="BC34" s="221">
        <v>10</v>
      </c>
      <c r="BD34" s="215">
        <v>3</v>
      </c>
      <c r="BE34" s="215"/>
      <c r="BF34" s="221">
        <v>1</v>
      </c>
      <c r="BG34" s="215">
        <v>1</v>
      </c>
      <c r="BH34" s="215"/>
      <c r="BI34" s="215">
        <v>4</v>
      </c>
      <c r="BJ34" s="215">
        <v>2</v>
      </c>
      <c r="BK34" s="214">
        <f t="shared" si="53"/>
        <v>1</v>
      </c>
      <c r="BL34" s="215"/>
      <c r="BM34" s="215">
        <v>1</v>
      </c>
      <c r="BN34" s="215"/>
      <c r="BO34" s="215"/>
      <c r="BP34" s="215"/>
      <c r="BQ34" s="222"/>
      <c r="BR34" s="188"/>
      <c r="BS34" s="211">
        <f t="shared" si="47"/>
        <v>0</v>
      </c>
      <c r="BT34" s="213"/>
      <c r="BU34" s="213"/>
      <c r="BV34" s="213"/>
      <c r="BW34" s="213"/>
      <c r="BX34" s="213"/>
      <c r="BY34" s="220"/>
      <c r="BZ34" s="223"/>
      <c r="CA34" s="224"/>
      <c r="CB34" s="211"/>
      <c r="CC34" s="215"/>
      <c r="CD34" s="222"/>
      <c r="CE34" s="188"/>
      <c r="CF34" s="210">
        <f t="shared" si="48"/>
        <v>73</v>
      </c>
    </row>
    <row r="35" spans="1:84" s="191" customFormat="1" ht="29.1" customHeight="1">
      <c r="A35" s="256" t="s">
        <v>29</v>
      </c>
      <c r="B35" s="257"/>
      <c r="C35" s="210">
        <f t="shared" si="49"/>
        <v>1514</v>
      </c>
      <c r="D35" s="211">
        <f t="shared" si="42"/>
        <v>0</v>
      </c>
      <c r="E35" s="212"/>
      <c r="F35" s="213">
        <v>0</v>
      </c>
      <c r="G35" s="214">
        <f t="shared" si="43"/>
        <v>0</v>
      </c>
      <c r="H35" s="213">
        <v>0</v>
      </c>
      <c r="I35" s="213">
        <v>0</v>
      </c>
      <c r="J35" s="214">
        <f t="shared" si="44"/>
        <v>0</v>
      </c>
      <c r="K35" s="213"/>
      <c r="L35" s="213"/>
      <c r="M35" s="213"/>
      <c r="N35" s="214">
        <f t="shared" si="50"/>
        <v>0</v>
      </c>
      <c r="O35" s="215"/>
      <c r="P35" s="215"/>
      <c r="Q35" s="215"/>
      <c r="R35" s="215"/>
      <c r="S35" s="213">
        <v>0</v>
      </c>
      <c r="T35" s="213">
        <v>0</v>
      </c>
      <c r="U35" s="214">
        <f t="shared" si="51"/>
        <v>23</v>
      </c>
      <c r="V35" s="215"/>
      <c r="W35" s="215"/>
      <c r="X35" s="215"/>
      <c r="Y35" s="215"/>
      <c r="Z35" s="216"/>
      <c r="AA35" s="217">
        <v>23</v>
      </c>
      <c r="AB35" s="218"/>
      <c r="AC35" s="214">
        <f t="shared" si="45"/>
        <v>1</v>
      </c>
      <c r="AD35" s="215"/>
      <c r="AE35" s="216"/>
      <c r="AF35" s="215"/>
      <c r="AG35" s="216"/>
      <c r="AH35" s="216"/>
      <c r="AI35" s="215"/>
      <c r="AJ35" s="217">
        <v>1</v>
      </c>
      <c r="AK35" s="216"/>
      <c r="AL35" s="218"/>
      <c r="AM35" s="219"/>
      <c r="AN35" s="220">
        <v>0</v>
      </c>
      <c r="AO35" s="214">
        <f t="shared" si="46"/>
        <v>8</v>
      </c>
      <c r="AP35" s="215"/>
      <c r="AQ35" s="215"/>
      <c r="AR35" s="215"/>
      <c r="AS35" s="215"/>
      <c r="AT35" s="217">
        <v>8</v>
      </c>
      <c r="AU35" s="218"/>
      <c r="AV35" s="214">
        <f t="shared" si="52"/>
        <v>1450</v>
      </c>
      <c r="AW35" s="215">
        <v>42</v>
      </c>
      <c r="AX35" s="221">
        <v>50</v>
      </c>
      <c r="AY35" s="221">
        <v>8</v>
      </c>
      <c r="AZ35" s="215">
        <v>1071</v>
      </c>
      <c r="BA35" s="215"/>
      <c r="BB35" s="215"/>
      <c r="BC35" s="221">
        <v>148</v>
      </c>
      <c r="BD35" s="215">
        <v>50</v>
      </c>
      <c r="BE35" s="215"/>
      <c r="BF35" s="221">
        <v>5</v>
      </c>
      <c r="BG35" s="215">
        <v>15</v>
      </c>
      <c r="BH35" s="215">
        <v>3</v>
      </c>
      <c r="BI35" s="215">
        <v>58</v>
      </c>
      <c r="BJ35" s="215"/>
      <c r="BK35" s="214">
        <f t="shared" si="53"/>
        <v>32</v>
      </c>
      <c r="BL35" s="215"/>
      <c r="BM35" s="215">
        <v>29</v>
      </c>
      <c r="BN35" s="215"/>
      <c r="BO35" s="215">
        <v>2</v>
      </c>
      <c r="BP35" s="215">
        <v>1</v>
      </c>
      <c r="BQ35" s="222"/>
      <c r="BR35" s="188"/>
      <c r="BS35" s="211">
        <f t="shared" si="47"/>
        <v>2</v>
      </c>
      <c r="BT35" s="213"/>
      <c r="BU35" s="213"/>
      <c r="BV35" s="213"/>
      <c r="BW35" s="213"/>
      <c r="BX35" s="213"/>
      <c r="BY35" s="220">
        <v>2</v>
      </c>
      <c r="BZ35" s="223"/>
      <c r="CA35" s="224"/>
      <c r="CB35" s="211">
        <f>CC35+CD35</f>
        <v>23</v>
      </c>
      <c r="CC35" s="215">
        <v>23</v>
      </c>
      <c r="CD35" s="222"/>
      <c r="CE35" s="188"/>
      <c r="CF35" s="210">
        <f t="shared" si="48"/>
        <v>1539</v>
      </c>
    </row>
    <row r="36" spans="1:84" s="191" customFormat="1" ht="29.1" customHeight="1">
      <c r="A36" s="256" t="s">
        <v>30</v>
      </c>
      <c r="B36" s="257"/>
      <c r="C36" s="210">
        <f t="shared" si="49"/>
        <v>2749</v>
      </c>
      <c r="D36" s="211">
        <f t="shared" si="42"/>
        <v>0</v>
      </c>
      <c r="E36" s="212"/>
      <c r="F36" s="213">
        <v>0</v>
      </c>
      <c r="G36" s="214">
        <f t="shared" si="43"/>
        <v>0</v>
      </c>
      <c r="H36" s="213">
        <v>0</v>
      </c>
      <c r="I36" s="213">
        <v>0</v>
      </c>
      <c r="J36" s="214">
        <f t="shared" si="44"/>
        <v>0</v>
      </c>
      <c r="K36" s="213"/>
      <c r="L36" s="213"/>
      <c r="M36" s="213"/>
      <c r="N36" s="214">
        <f t="shared" si="50"/>
        <v>0</v>
      </c>
      <c r="O36" s="215"/>
      <c r="P36" s="215"/>
      <c r="Q36" s="215"/>
      <c r="R36" s="215"/>
      <c r="S36" s="213">
        <v>0</v>
      </c>
      <c r="T36" s="213">
        <v>0</v>
      </c>
      <c r="U36" s="214">
        <f t="shared" si="51"/>
        <v>32</v>
      </c>
      <c r="V36" s="215"/>
      <c r="W36" s="215"/>
      <c r="X36" s="215"/>
      <c r="Y36" s="215"/>
      <c r="Z36" s="216"/>
      <c r="AA36" s="217">
        <v>18</v>
      </c>
      <c r="AB36" s="218">
        <v>14</v>
      </c>
      <c r="AC36" s="214">
        <f t="shared" si="45"/>
        <v>42</v>
      </c>
      <c r="AD36" s="215"/>
      <c r="AE36" s="216"/>
      <c r="AF36" s="215"/>
      <c r="AG36" s="216"/>
      <c r="AH36" s="216"/>
      <c r="AI36" s="215"/>
      <c r="AJ36" s="217">
        <v>6</v>
      </c>
      <c r="AK36" s="216"/>
      <c r="AL36" s="218">
        <f>22+14</f>
        <v>36</v>
      </c>
      <c r="AM36" s="219"/>
      <c r="AN36" s="220">
        <v>0</v>
      </c>
      <c r="AO36" s="214">
        <f t="shared" si="46"/>
        <v>20</v>
      </c>
      <c r="AP36" s="215"/>
      <c r="AQ36" s="215"/>
      <c r="AR36" s="215"/>
      <c r="AS36" s="215"/>
      <c r="AT36" s="217">
        <v>8</v>
      </c>
      <c r="AU36" s="218">
        <v>12</v>
      </c>
      <c r="AV36" s="214">
        <f>SUM(AW36:BJ36)</f>
        <v>2571</v>
      </c>
      <c r="AW36" s="215">
        <v>92</v>
      </c>
      <c r="AX36" s="221">
        <v>99</v>
      </c>
      <c r="AY36" s="221">
        <v>17</v>
      </c>
      <c r="AZ36" s="215">
        <v>1917</v>
      </c>
      <c r="BA36" s="215"/>
      <c r="BB36" s="215"/>
      <c r="BC36" s="221">
        <v>178</v>
      </c>
      <c r="BD36" s="215">
        <v>93</v>
      </c>
      <c r="BE36" s="215"/>
      <c r="BF36" s="221">
        <v>17</v>
      </c>
      <c r="BG36" s="215">
        <v>44</v>
      </c>
      <c r="BH36" s="215">
        <v>8</v>
      </c>
      <c r="BI36" s="215">
        <v>106</v>
      </c>
      <c r="BJ36" s="215"/>
      <c r="BK36" s="214">
        <f>SUM(BL36:BQ36)</f>
        <v>84</v>
      </c>
      <c r="BL36" s="215"/>
      <c r="BM36" s="215">
        <v>79</v>
      </c>
      <c r="BN36" s="215">
        <v>2</v>
      </c>
      <c r="BO36" s="215">
        <v>1</v>
      </c>
      <c r="BP36" s="215">
        <v>2</v>
      </c>
      <c r="BQ36" s="222"/>
      <c r="BR36" s="188"/>
      <c r="BS36" s="211">
        <f t="shared" si="47"/>
        <v>4</v>
      </c>
      <c r="BT36" s="213"/>
      <c r="BU36" s="213"/>
      <c r="BV36" s="213"/>
      <c r="BW36" s="213"/>
      <c r="BX36" s="213"/>
      <c r="BY36" s="220">
        <v>2</v>
      </c>
      <c r="BZ36" s="223"/>
      <c r="CA36" s="224">
        <v>2</v>
      </c>
      <c r="CB36" s="211">
        <f>CC36+CD36</f>
        <v>58</v>
      </c>
      <c r="CC36" s="215">
        <v>58</v>
      </c>
      <c r="CD36" s="222"/>
      <c r="CE36" s="188"/>
      <c r="CF36" s="210">
        <f t="shared" si="48"/>
        <v>2811</v>
      </c>
    </row>
    <row r="37" spans="1:84" s="191" customFormat="1" ht="29.1" customHeight="1">
      <c r="A37" s="256" t="s">
        <v>63</v>
      </c>
      <c r="B37" s="257"/>
      <c r="C37" s="210">
        <f t="shared" si="49"/>
        <v>52</v>
      </c>
      <c r="D37" s="211">
        <f t="shared" si="42"/>
        <v>0</v>
      </c>
      <c r="E37" s="212"/>
      <c r="F37" s="213">
        <v>0</v>
      </c>
      <c r="G37" s="214">
        <f t="shared" si="43"/>
        <v>0</v>
      </c>
      <c r="H37" s="213">
        <v>0</v>
      </c>
      <c r="I37" s="213">
        <v>0</v>
      </c>
      <c r="J37" s="214">
        <f t="shared" si="44"/>
        <v>0</v>
      </c>
      <c r="K37" s="213"/>
      <c r="L37" s="213"/>
      <c r="M37" s="213"/>
      <c r="N37" s="214">
        <f t="shared" si="50"/>
        <v>0</v>
      </c>
      <c r="O37" s="215"/>
      <c r="P37" s="215"/>
      <c r="Q37" s="215"/>
      <c r="R37" s="215"/>
      <c r="S37" s="213">
        <v>0</v>
      </c>
      <c r="T37" s="213">
        <v>0</v>
      </c>
      <c r="U37" s="214">
        <f t="shared" si="51"/>
        <v>0</v>
      </c>
      <c r="V37" s="215"/>
      <c r="W37" s="215"/>
      <c r="X37" s="215"/>
      <c r="Y37" s="215"/>
      <c r="Z37" s="216"/>
      <c r="AA37" s="217"/>
      <c r="AB37" s="218"/>
      <c r="AC37" s="214">
        <f t="shared" si="45"/>
        <v>2</v>
      </c>
      <c r="AD37" s="215"/>
      <c r="AE37" s="216"/>
      <c r="AF37" s="215">
        <v>1</v>
      </c>
      <c r="AG37" s="216"/>
      <c r="AH37" s="216"/>
      <c r="AI37" s="215"/>
      <c r="AJ37" s="217"/>
      <c r="AK37" s="216"/>
      <c r="AL37" s="218">
        <v>1</v>
      </c>
      <c r="AM37" s="219"/>
      <c r="AN37" s="220">
        <v>0</v>
      </c>
      <c r="AO37" s="214">
        <f t="shared" si="46"/>
        <v>1</v>
      </c>
      <c r="AP37" s="215"/>
      <c r="AQ37" s="215">
        <v>0</v>
      </c>
      <c r="AR37" s="215">
        <v>0</v>
      </c>
      <c r="AS37" s="215">
        <v>0</v>
      </c>
      <c r="AT37" s="217">
        <v>1</v>
      </c>
      <c r="AU37" s="218"/>
      <c r="AV37" s="214">
        <f t="shared" si="52"/>
        <v>49</v>
      </c>
      <c r="AW37" s="215">
        <v>6</v>
      </c>
      <c r="AX37" s="221"/>
      <c r="AY37" s="221"/>
      <c r="AZ37" s="215">
        <v>34</v>
      </c>
      <c r="BA37" s="215"/>
      <c r="BB37" s="215"/>
      <c r="BC37" s="221">
        <v>9</v>
      </c>
      <c r="BD37" s="215"/>
      <c r="BE37" s="215"/>
      <c r="BF37" s="221"/>
      <c r="BG37" s="215"/>
      <c r="BH37" s="215"/>
      <c r="BI37" s="215"/>
      <c r="BJ37" s="215"/>
      <c r="BK37" s="214">
        <f t="shared" si="53"/>
        <v>0</v>
      </c>
      <c r="BL37" s="215"/>
      <c r="BM37" s="215"/>
      <c r="BN37" s="215"/>
      <c r="BO37" s="215"/>
      <c r="BP37" s="215"/>
      <c r="BQ37" s="222"/>
      <c r="BR37" s="188"/>
      <c r="BS37" s="211">
        <f t="shared" si="47"/>
        <v>0</v>
      </c>
      <c r="BT37" s="213"/>
      <c r="BU37" s="213"/>
      <c r="BV37" s="213"/>
      <c r="BW37" s="213"/>
      <c r="BX37" s="213"/>
      <c r="BY37" s="220"/>
      <c r="BZ37" s="223"/>
      <c r="CA37" s="224"/>
      <c r="CB37" s="211"/>
      <c r="CC37" s="215"/>
      <c r="CD37" s="222"/>
      <c r="CE37" s="188"/>
      <c r="CF37" s="210">
        <f t="shared" si="48"/>
        <v>52</v>
      </c>
    </row>
    <row r="38" spans="1:84" s="191" customFormat="1" ht="29.1" customHeight="1" thickBot="1">
      <c r="A38" s="246" t="s">
        <v>64</v>
      </c>
      <c r="B38" s="247"/>
      <c r="C38" s="225">
        <f t="shared" si="49"/>
        <v>0</v>
      </c>
      <c r="D38" s="226">
        <f t="shared" si="42"/>
        <v>0</v>
      </c>
      <c r="E38" s="227"/>
      <c r="F38" s="228">
        <v>0</v>
      </c>
      <c r="G38" s="229">
        <f t="shared" si="43"/>
        <v>0</v>
      </c>
      <c r="H38" s="228">
        <v>0</v>
      </c>
      <c r="I38" s="228">
        <v>0</v>
      </c>
      <c r="J38" s="229">
        <f t="shared" si="44"/>
        <v>0</v>
      </c>
      <c r="K38" s="228"/>
      <c r="L38" s="228"/>
      <c r="M38" s="228"/>
      <c r="N38" s="229">
        <f t="shared" si="50"/>
        <v>0</v>
      </c>
      <c r="O38" s="230"/>
      <c r="P38" s="230"/>
      <c r="Q38" s="230"/>
      <c r="R38" s="230"/>
      <c r="S38" s="228">
        <v>0</v>
      </c>
      <c r="T38" s="228">
        <v>0</v>
      </c>
      <c r="U38" s="229">
        <f t="shared" si="51"/>
        <v>0</v>
      </c>
      <c r="V38" s="230"/>
      <c r="W38" s="230"/>
      <c r="X38" s="230"/>
      <c r="Y38" s="230"/>
      <c r="Z38" s="231">
        <v>0</v>
      </c>
      <c r="AA38" s="232"/>
      <c r="AB38" s="233"/>
      <c r="AC38" s="229">
        <f t="shared" si="45"/>
        <v>0</v>
      </c>
      <c r="AD38" s="230"/>
      <c r="AE38" s="231"/>
      <c r="AF38" s="230"/>
      <c r="AG38" s="231"/>
      <c r="AH38" s="231"/>
      <c r="AI38" s="230"/>
      <c r="AJ38" s="232"/>
      <c r="AK38" s="231"/>
      <c r="AL38" s="233"/>
      <c r="AM38" s="234"/>
      <c r="AN38" s="235"/>
      <c r="AO38" s="236">
        <f t="shared" si="46"/>
        <v>0</v>
      </c>
      <c r="AP38" s="230"/>
      <c r="AQ38" s="230"/>
      <c r="AR38" s="230"/>
      <c r="AS38" s="230"/>
      <c r="AT38" s="232"/>
      <c r="AU38" s="233"/>
      <c r="AV38" s="229">
        <f t="shared" si="52"/>
        <v>0</v>
      </c>
      <c r="AW38" s="230"/>
      <c r="AX38" s="237"/>
      <c r="AY38" s="237"/>
      <c r="AZ38" s="230"/>
      <c r="BA38" s="230"/>
      <c r="BB38" s="230"/>
      <c r="BC38" s="237"/>
      <c r="BD38" s="230"/>
      <c r="BE38" s="230"/>
      <c r="BF38" s="237"/>
      <c r="BG38" s="230"/>
      <c r="BH38" s="230"/>
      <c r="BI38" s="230"/>
      <c r="BJ38" s="230"/>
      <c r="BK38" s="238">
        <f t="shared" si="53"/>
        <v>0</v>
      </c>
      <c r="BL38" s="230"/>
      <c r="BM38" s="230"/>
      <c r="BN38" s="230"/>
      <c r="BO38" s="230"/>
      <c r="BP38" s="230"/>
      <c r="BQ38" s="239"/>
      <c r="BR38" s="188"/>
      <c r="BS38" s="226">
        <f t="shared" si="47"/>
        <v>0</v>
      </c>
      <c r="BT38" s="228"/>
      <c r="BU38" s="228"/>
      <c r="BV38" s="228"/>
      <c r="BW38" s="228"/>
      <c r="BX38" s="228"/>
      <c r="BY38" s="235"/>
      <c r="BZ38" s="240"/>
      <c r="CA38" s="241"/>
      <c r="CB38" s="226"/>
      <c r="CC38" s="230"/>
      <c r="CD38" s="239"/>
      <c r="CE38" s="188"/>
      <c r="CF38" s="225">
        <f t="shared" si="48"/>
        <v>0</v>
      </c>
    </row>
    <row r="39" spans="1:84" s="191" customFormat="1" ht="29.1" customHeight="1" thickTop="1" thickBot="1">
      <c r="A39" s="248" t="s">
        <v>24</v>
      </c>
      <c r="B39" s="249"/>
      <c r="C39" s="180">
        <f>SUM(C31:C38)</f>
        <v>4533</v>
      </c>
      <c r="D39" s="181">
        <f>SUM(E39:F39)</f>
        <v>0</v>
      </c>
      <c r="E39" s="179">
        <f t="shared" ref="E39:AD39" si="54">SUM(E31:E38)</f>
        <v>0</v>
      </c>
      <c r="F39" s="179">
        <f t="shared" si="54"/>
        <v>0</v>
      </c>
      <c r="G39" s="179">
        <f>SUM(H39:I39)</f>
        <v>0</v>
      </c>
      <c r="H39" s="179">
        <f t="shared" si="54"/>
        <v>0</v>
      </c>
      <c r="I39" s="179">
        <f t="shared" si="54"/>
        <v>0</v>
      </c>
      <c r="J39" s="179">
        <f>SUM(K39:M39)</f>
        <v>0</v>
      </c>
      <c r="K39" s="179">
        <f>SUM(K31:K38)</f>
        <v>0</v>
      </c>
      <c r="L39" s="179">
        <f t="shared" si="54"/>
        <v>0</v>
      </c>
      <c r="M39" s="179">
        <f t="shared" si="54"/>
        <v>0</v>
      </c>
      <c r="N39" s="179">
        <f>SUM(O39:R39)</f>
        <v>4</v>
      </c>
      <c r="O39" s="179">
        <f t="shared" si="54"/>
        <v>3</v>
      </c>
      <c r="P39" s="179">
        <f t="shared" si="54"/>
        <v>1</v>
      </c>
      <c r="Q39" s="179">
        <f t="shared" si="54"/>
        <v>0</v>
      </c>
      <c r="R39" s="179">
        <f t="shared" si="54"/>
        <v>0</v>
      </c>
      <c r="S39" s="179">
        <f t="shared" si="54"/>
        <v>0</v>
      </c>
      <c r="T39" s="179">
        <f t="shared" si="54"/>
        <v>0</v>
      </c>
      <c r="U39" s="179">
        <f>SUM(V39:AB39)</f>
        <v>59</v>
      </c>
      <c r="V39" s="179">
        <f t="shared" si="54"/>
        <v>1</v>
      </c>
      <c r="W39" s="179">
        <f t="shared" si="54"/>
        <v>2</v>
      </c>
      <c r="X39" s="179">
        <f t="shared" si="54"/>
        <v>0</v>
      </c>
      <c r="Y39" s="179">
        <f t="shared" si="54"/>
        <v>0</v>
      </c>
      <c r="Z39" s="179">
        <f t="shared" si="54"/>
        <v>0</v>
      </c>
      <c r="AA39" s="179">
        <f>SUM(AA31:AA38)</f>
        <v>41</v>
      </c>
      <c r="AB39" s="179">
        <f t="shared" si="54"/>
        <v>15</v>
      </c>
      <c r="AC39" s="179">
        <f>SUM(AD39:AL39)</f>
        <v>48</v>
      </c>
      <c r="AD39" s="179">
        <f t="shared" si="54"/>
        <v>2</v>
      </c>
      <c r="AE39" s="179"/>
      <c r="AF39" s="179">
        <f t="shared" ref="AF39:AL39" si="55">SUM(AF31:AF38)</f>
        <v>1</v>
      </c>
      <c r="AG39" s="179">
        <f t="shared" si="55"/>
        <v>0</v>
      </c>
      <c r="AH39" s="179">
        <f t="shared" si="55"/>
        <v>0</v>
      </c>
      <c r="AI39" s="179">
        <f t="shared" si="55"/>
        <v>0</v>
      </c>
      <c r="AJ39" s="179">
        <f t="shared" si="55"/>
        <v>8</v>
      </c>
      <c r="AK39" s="179">
        <f t="shared" si="55"/>
        <v>0</v>
      </c>
      <c r="AL39" s="179">
        <f t="shared" si="55"/>
        <v>37</v>
      </c>
      <c r="AM39" s="179"/>
      <c r="AN39" s="179">
        <f t="shared" ref="AN39:BQ39" si="56">SUM(AN31:AN38)</f>
        <v>0</v>
      </c>
      <c r="AO39" s="179">
        <f>SUM(AP39:AU39)</f>
        <v>30</v>
      </c>
      <c r="AP39" s="179">
        <f>SUM(AP31:AP38)</f>
        <v>0</v>
      </c>
      <c r="AQ39" s="179">
        <f t="shared" si="56"/>
        <v>0</v>
      </c>
      <c r="AR39" s="179">
        <f>SUM(AR31:AR38)</f>
        <v>0</v>
      </c>
      <c r="AS39" s="179">
        <f>SUM(AS31:AS38)</f>
        <v>0</v>
      </c>
      <c r="AT39" s="179">
        <f t="shared" si="56"/>
        <v>18</v>
      </c>
      <c r="AU39" s="179">
        <f t="shared" si="56"/>
        <v>12</v>
      </c>
      <c r="AV39" s="179">
        <f>SUM(AW39:BJ39)</f>
        <v>4270</v>
      </c>
      <c r="AW39" s="179">
        <f>SUM(AW31:AW38)</f>
        <v>145</v>
      </c>
      <c r="AX39" s="179">
        <f>SUM(AX31:AX38)</f>
        <v>156</v>
      </c>
      <c r="AY39" s="179">
        <f t="shared" si="56"/>
        <v>25</v>
      </c>
      <c r="AZ39" s="179">
        <f t="shared" si="56"/>
        <v>3149</v>
      </c>
      <c r="BA39" s="179">
        <f t="shared" si="56"/>
        <v>13</v>
      </c>
      <c r="BB39" s="179">
        <f t="shared" si="56"/>
        <v>0</v>
      </c>
      <c r="BC39" s="179">
        <f t="shared" si="56"/>
        <v>364</v>
      </c>
      <c r="BD39" s="179">
        <f>SUM(BD31:BD38)</f>
        <v>149</v>
      </c>
      <c r="BE39" s="179">
        <f t="shared" ref="BE39:BF39" si="57">SUM(BE31:BE38)</f>
        <v>0</v>
      </c>
      <c r="BF39" s="179">
        <f t="shared" si="57"/>
        <v>23</v>
      </c>
      <c r="BG39" s="179">
        <f>SUM(BG31:BG38)</f>
        <v>60</v>
      </c>
      <c r="BH39" s="179">
        <f>SUM(BH31:BH38)</f>
        <v>11</v>
      </c>
      <c r="BI39" s="179">
        <f>SUM(BI31:BI38)</f>
        <v>168</v>
      </c>
      <c r="BJ39" s="179">
        <f t="shared" si="56"/>
        <v>7</v>
      </c>
      <c r="BK39" s="179">
        <f t="shared" ref="BK39" si="58">SUM(BL39:BQ39)</f>
        <v>122</v>
      </c>
      <c r="BL39" s="179">
        <f t="shared" si="56"/>
        <v>0</v>
      </c>
      <c r="BM39" s="179">
        <f t="shared" si="56"/>
        <v>113</v>
      </c>
      <c r="BN39" s="179">
        <f t="shared" si="56"/>
        <v>2</v>
      </c>
      <c r="BO39" s="179">
        <f t="shared" si="56"/>
        <v>3</v>
      </c>
      <c r="BP39" s="179">
        <f t="shared" si="56"/>
        <v>3</v>
      </c>
      <c r="BQ39" s="187">
        <f t="shared" si="56"/>
        <v>1</v>
      </c>
      <c r="BR39" s="188"/>
      <c r="BS39" s="181">
        <f>SUM(BT39:CA39)</f>
        <v>6</v>
      </c>
      <c r="BT39" s="179">
        <f t="shared" ref="BT39:CA39" si="59">SUM(BT31:BT38)</f>
        <v>0</v>
      </c>
      <c r="BU39" s="179">
        <f t="shared" si="59"/>
        <v>0</v>
      </c>
      <c r="BV39" s="179">
        <f>SUM(BV31:BV38)</f>
        <v>0</v>
      </c>
      <c r="BW39" s="179">
        <f t="shared" si="59"/>
        <v>0</v>
      </c>
      <c r="BX39" s="179">
        <f t="shared" si="59"/>
        <v>0</v>
      </c>
      <c r="BY39" s="179">
        <f t="shared" si="59"/>
        <v>4</v>
      </c>
      <c r="BZ39" s="179">
        <f t="shared" si="59"/>
        <v>0</v>
      </c>
      <c r="CA39" s="187">
        <f t="shared" si="59"/>
        <v>2</v>
      </c>
      <c r="CB39" s="181">
        <f>SUM(CC39:CD39)</f>
        <v>81</v>
      </c>
      <c r="CC39" s="179">
        <f>SUM(CC31:CC38)</f>
        <v>81</v>
      </c>
      <c r="CD39" s="187">
        <f>SUM(CD31:CD38)</f>
        <v>0</v>
      </c>
      <c r="CE39" s="188"/>
      <c r="CF39" s="180">
        <f>SUM(CF31:CF38)</f>
        <v>4620</v>
      </c>
    </row>
    <row r="40" spans="1:84" s="191" customFormat="1" ht="29.1" customHeight="1" thickTop="1" thickBot="1">
      <c r="A40" s="250" t="s">
        <v>25</v>
      </c>
      <c r="B40" s="251"/>
      <c r="C40" s="242">
        <f>+C30+C39</f>
        <v>4866</v>
      </c>
      <c r="D40" s="243">
        <f t="shared" ref="D40:AD40" si="60">+D30+D39</f>
        <v>2</v>
      </c>
      <c r="E40" s="244">
        <f t="shared" si="60"/>
        <v>2</v>
      </c>
      <c r="F40" s="244">
        <f t="shared" si="60"/>
        <v>0</v>
      </c>
      <c r="G40" s="244">
        <f t="shared" si="60"/>
        <v>5</v>
      </c>
      <c r="H40" s="244">
        <f t="shared" si="60"/>
        <v>5</v>
      </c>
      <c r="I40" s="244">
        <f t="shared" si="60"/>
        <v>0</v>
      </c>
      <c r="J40" s="244">
        <f t="shared" si="60"/>
        <v>31</v>
      </c>
      <c r="K40" s="244">
        <f t="shared" si="60"/>
        <v>13</v>
      </c>
      <c r="L40" s="244">
        <f t="shared" si="60"/>
        <v>0</v>
      </c>
      <c r="M40" s="244">
        <f t="shared" si="60"/>
        <v>18</v>
      </c>
      <c r="N40" s="244">
        <f t="shared" si="60"/>
        <v>57</v>
      </c>
      <c r="O40" s="244">
        <f t="shared" si="60"/>
        <v>5</v>
      </c>
      <c r="P40" s="244">
        <f t="shared" si="60"/>
        <v>4</v>
      </c>
      <c r="Q40" s="244">
        <f t="shared" si="60"/>
        <v>36</v>
      </c>
      <c r="R40" s="244">
        <f t="shared" si="60"/>
        <v>12</v>
      </c>
      <c r="S40" s="244">
        <f t="shared" si="60"/>
        <v>0</v>
      </c>
      <c r="T40" s="244">
        <f t="shared" si="60"/>
        <v>0</v>
      </c>
      <c r="U40" s="244">
        <f t="shared" si="60"/>
        <v>199</v>
      </c>
      <c r="V40" s="244">
        <f t="shared" si="60"/>
        <v>22</v>
      </c>
      <c r="W40" s="244">
        <f t="shared" si="60"/>
        <v>43</v>
      </c>
      <c r="X40" s="244">
        <f t="shared" si="60"/>
        <v>60</v>
      </c>
      <c r="Y40" s="244">
        <f t="shared" si="60"/>
        <v>18</v>
      </c>
      <c r="Z40" s="244">
        <f t="shared" si="60"/>
        <v>0</v>
      </c>
      <c r="AA40" s="244">
        <f>+AA30+AA39</f>
        <v>41</v>
      </c>
      <c r="AB40" s="244">
        <f t="shared" si="60"/>
        <v>15</v>
      </c>
      <c r="AC40" s="244">
        <f t="shared" si="60"/>
        <v>133</v>
      </c>
      <c r="AD40" s="244">
        <f t="shared" si="60"/>
        <v>62</v>
      </c>
      <c r="AE40" s="244"/>
      <c r="AF40" s="244">
        <f t="shared" ref="AF40:AL40" si="61">+AF30+AF39</f>
        <v>19</v>
      </c>
      <c r="AG40" s="244">
        <f t="shared" si="61"/>
        <v>0</v>
      </c>
      <c r="AH40" s="244">
        <f t="shared" si="61"/>
        <v>0</v>
      </c>
      <c r="AI40" s="244">
        <f t="shared" si="61"/>
        <v>6</v>
      </c>
      <c r="AJ40" s="244">
        <f t="shared" si="61"/>
        <v>9</v>
      </c>
      <c r="AK40" s="244">
        <f t="shared" si="61"/>
        <v>0</v>
      </c>
      <c r="AL40" s="244">
        <f t="shared" si="61"/>
        <v>37</v>
      </c>
      <c r="AM40" s="244"/>
      <c r="AN40" s="244">
        <f t="shared" ref="AN40:BQ40" si="62">+AN30+AN39</f>
        <v>0</v>
      </c>
      <c r="AO40" s="244">
        <f>+AO30+AO39</f>
        <v>47</v>
      </c>
      <c r="AP40" s="244">
        <f t="shared" si="62"/>
        <v>11</v>
      </c>
      <c r="AQ40" s="244">
        <f t="shared" si="62"/>
        <v>0</v>
      </c>
      <c r="AR40" s="244">
        <f>+AR30+AR39</f>
        <v>3</v>
      </c>
      <c r="AS40" s="244">
        <f>+AS30+AS39</f>
        <v>3</v>
      </c>
      <c r="AT40" s="244">
        <f t="shared" si="62"/>
        <v>18</v>
      </c>
      <c r="AU40" s="244">
        <f t="shared" si="62"/>
        <v>12</v>
      </c>
      <c r="AV40" s="244">
        <f>SUM(AW40:BJ40)</f>
        <v>4270</v>
      </c>
      <c r="AW40" s="244">
        <f t="shared" si="62"/>
        <v>145</v>
      </c>
      <c r="AX40" s="244">
        <f t="shared" si="62"/>
        <v>156</v>
      </c>
      <c r="AY40" s="244">
        <f t="shared" si="62"/>
        <v>25</v>
      </c>
      <c r="AZ40" s="244">
        <f t="shared" si="62"/>
        <v>3149</v>
      </c>
      <c r="BA40" s="244">
        <f t="shared" si="62"/>
        <v>13</v>
      </c>
      <c r="BB40" s="244">
        <f t="shared" si="62"/>
        <v>0</v>
      </c>
      <c r="BC40" s="244">
        <f t="shared" si="62"/>
        <v>364</v>
      </c>
      <c r="BD40" s="244">
        <f>+BD30+BD39</f>
        <v>149</v>
      </c>
      <c r="BE40" s="244">
        <f t="shared" ref="BE40:BF40" si="63">+BE30+BE39</f>
        <v>0</v>
      </c>
      <c r="BF40" s="244">
        <f t="shared" si="63"/>
        <v>23</v>
      </c>
      <c r="BG40" s="244">
        <f>+BG30+BG39</f>
        <v>60</v>
      </c>
      <c r="BH40" s="244">
        <f>+BH30+BH39</f>
        <v>11</v>
      </c>
      <c r="BI40" s="244">
        <f>+BI30+BI39</f>
        <v>168</v>
      </c>
      <c r="BJ40" s="244">
        <f t="shared" si="62"/>
        <v>7</v>
      </c>
      <c r="BK40" s="244">
        <f t="shared" si="62"/>
        <v>122</v>
      </c>
      <c r="BL40" s="244">
        <f t="shared" si="62"/>
        <v>0</v>
      </c>
      <c r="BM40" s="244">
        <f t="shared" si="62"/>
        <v>113</v>
      </c>
      <c r="BN40" s="244">
        <f t="shared" si="62"/>
        <v>2</v>
      </c>
      <c r="BO40" s="244">
        <f t="shared" si="62"/>
        <v>3</v>
      </c>
      <c r="BP40" s="244">
        <f t="shared" si="62"/>
        <v>3</v>
      </c>
      <c r="BQ40" s="245">
        <f t="shared" si="62"/>
        <v>1</v>
      </c>
      <c r="BR40" s="188"/>
      <c r="BS40" s="243">
        <f t="shared" si="47"/>
        <v>65</v>
      </c>
      <c r="BT40" s="244">
        <f t="shared" ref="BT40:CA40" si="64">+BT30+BT39</f>
        <v>42</v>
      </c>
      <c r="BU40" s="244">
        <f t="shared" si="64"/>
        <v>2</v>
      </c>
      <c r="BV40" s="244">
        <f>+BV30+BV39</f>
        <v>13</v>
      </c>
      <c r="BW40" s="244">
        <f t="shared" si="64"/>
        <v>0</v>
      </c>
      <c r="BX40" s="244">
        <f t="shared" si="64"/>
        <v>0</v>
      </c>
      <c r="BY40" s="244">
        <f t="shared" si="64"/>
        <v>4</v>
      </c>
      <c r="BZ40" s="244">
        <f t="shared" si="64"/>
        <v>2</v>
      </c>
      <c r="CA40" s="245">
        <f t="shared" si="64"/>
        <v>2</v>
      </c>
      <c r="CB40" s="243">
        <f>+CC40+CD40</f>
        <v>81</v>
      </c>
      <c r="CC40" s="244">
        <f>+CC30+CC39</f>
        <v>81</v>
      </c>
      <c r="CD40" s="245">
        <f>+CD30+CD39</f>
        <v>0</v>
      </c>
      <c r="CE40" s="188"/>
      <c r="CF40" s="242">
        <f>+CF30+CF39</f>
        <v>5012</v>
      </c>
    </row>
  </sheetData>
  <mergeCells count="103">
    <mergeCell ref="BS1:CF1"/>
    <mergeCell ref="C2:G2"/>
    <mergeCell ref="AU2:BQ2"/>
    <mergeCell ref="BS2:CA2"/>
    <mergeCell ref="CB2:CD2"/>
    <mergeCell ref="A3:B5"/>
    <mergeCell ref="C3:C5"/>
    <mergeCell ref="D3:F3"/>
    <mergeCell ref="G3:I3"/>
    <mergeCell ref="J3:M3"/>
    <mergeCell ref="E4:E5"/>
    <mergeCell ref="F4:F5"/>
    <mergeCell ref="H4:H5"/>
    <mergeCell ref="I4:I5"/>
    <mergeCell ref="K4:K5"/>
    <mergeCell ref="L4:L5"/>
    <mergeCell ref="M4:M5"/>
    <mergeCell ref="N3:T3"/>
    <mergeCell ref="U3:AB3"/>
    <mergeCell ref="O4:O5"/>
    <mergeCell ref="P4:P5"/>
    <mergeCell ref="Q4:Q5"/>
    <mergeCell ref="R4:R5"/>
    <mergeCell ref="S4:S5"/>
    <mergeCell ref="T4:T5"/>
    <mergeCell ref="BS3:CA3"/>
    <mergeCell ref="CB3:CD3"/>
    <mergeCell ref="CF3:CF5"/>
    <mergeCell ref="AC3:AN3"/>
    <mergeCell ref="AO3:AU3"/>
    <mergeCell ref="AV3:BJ3"/>
    <mergeCell ref="BK3:BQ3"/>
    <mergeCell ref="AF4:AF5"/>
    <mergeCell ref="AG4:AG5"/>
    <mergeCell ref="AH4:AH5"/>
    <mergeCell ref="V4:V5"/>
    <mergeCell ref="W4:W5"/>
    <mergeCell ref="X4:X5"/>
    <mergeCell ref="Y4:Y5"/>
    <mergeCell ref="Z4:Z5"/>
    <mergeCell ref="AA4:AA5"/>
    <mergeCell ref="BK4:BQ4"/>
    <mergeCell ref="BS4:CA4"/>
    <mergeCell ref="CB4:CD4"/>
    <mergeCell ref="BB4:BB5"/>
    <mergeCell ref="BC4:BC5"/>
    <mergeCell ref="BD4:BD5"/>
    <mergeCell ref="BE4:BE5"/>
    <mergeCell ref="BF4:BF5"/>
    <mergeCell ref="BG4:BG5"/>
    <mergeCell ref="A6:B6"/>
    <mergeCell ref="A7:B7"/>
    <mergeCell ref="A8:B8"/>
    <mergeCell ref="A9:B9"/>
    <mergeCell ref="A10:B10"/>
    <mergeCell ref="A11:B11"/>
    <mergeCell ref="BH4:BH5"/>
    <mergeCell ref="BI4:BI5"/>
    <mergeCell ref="BJ4:BJ5"/>
    <mergeCell ref="AO4:AU4"/>
    <mergeCell ref="AW4:AW5"/>
    <mergeCell ref="AX4:AX5"/>
    <mergeCell ref="AY4:AY5"/>
    <mergeCell ref="AZ4:AZ5"/>
    <mergeCell ref="BA4:BA5"/>
    <mergeCell ref="AI4:AI5"/>
    <mergeCell ref="AJ4:AJ5"/>
    <mergeCell ref="AK4:AK5"/>
    <mergeCell ref="AL4:AL5"/>
    <mergeCell ref="AM4:AM5"/>
    <mergeCell ref="AN4:AN5"/>
    <mergeCell ref="AB4:AB5"/>
    <mergeCell ref="AD4:AD5"/>
    <mergeCell ref="AE4:AE5"/>
    <mergeCell ref="A18:B18"/>
    <mergeCell ref="A19:B19"/>
    <mergeCell ref="A20:B20"/>
    <mergeCell ref="A22:B22"/>
    <mergeCell ref="A23:B23"/>
    <mergeCell ref="A24:B24"/>
    <mergeCell ref="A12:B12"/>
    <mergeCell ref="A13:B13"/>
    <mergeCell ref="A14:B14"/>
    <mergeCell ref="A15:B15"/>
    <mergeCell ref="A16:B16"/>
    <mergeCell ref="A17:B17"/>
    <mergeCell ref="A38:B38"/>
    <mergeCell ref="A39:B39"/>
    <mergeCell ref="A40:B40"/>
    <mergeCell ref="A21:B21"/>
    <mergeCell ref="A25:B25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</mergeCells>
  <phoneticPr fontId="1"/>
  <conditionalFormatting sqref="C6:CF40">
    <cfRule type="cellIs" dxfId="0" priority="1" stopIfTrue="1" operator="equal">
      <formula>0</formula>
    </cfRule>
  </conditionalFormatting>
  <printOptions horizontalCentered="1" verticalCentered="1"/>
  <pageMargins left="0.25" right="0.25" top="0.75" bottom="0.75" header="0.3" footer="0.3"/>
  <pageSetup paperSize="8" scale="61" orientation="landscape" cellComments="asDisplayed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R8.5.1（教員有)</vt:lpstr>
      <vt:lpstr>'R8.5.1（教員有)'!Print_Area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澤村　亮治</cp:lastModifiedBy>
  <cp:revision>0</cp:revision>
  <cp:lastPrinted>2026-06-05T10:26:39Z</cp:lastPrinted>
  <dcterms:created xsi:type="dcterms:W3CDTF">1601-01-01T00:00:00Z</dcterms:created>
  <dcterms:modified xsi:type="dcterms:W3CDTF">2026-09-15T04:44:54Z</dcterms:modified>
  <cp:category/>
</cp:coreProperties>
</file>